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tabRatio="921" activeTab="15"/>
  </bookViews>
  <sheets>
    <sheet name="Evaluator 1" sheetId="2" r:id="rId1"/>
    <sheet name="Evaluator 2" sheetId="3" r:id="rId2"/>
    <sheet name="Evaluator 3" sheetId="5" r:id="rId3"/>
    <sheet name="Evaluator 4" sheetId="9" r:id="rId4"/>
    <sheet name="Evaluator 5" sheetId="10" r:id="rId5"/>
    <sheet name="Evaluator 6" sheetId="11" r:id="rId6"/>
    <sheet name="Evaluator 7" sheetId="4" r:id="rId7"/>
    <sheet name="Evaluator 8" sheetId="12" r:id="rId8"/>
    <sheet name="Evaluator 9" sheetId="13" r:id="rId9"/>
    <sheet name="Evaluator 10" sheetId="14" r:id="rId10"/>
    <sheet name="Evaluator 11" sheetId="15" r:id="rId11"/>
    <sheet name="Evaluator 12" sheetId="16" r:id="rId12"/>
    <sheet name="HUB " sheetId="17" r:id="rId13"/>
    <sheet name="Evaluator 13" sheetId="18" r:id="rId14"/>
    <sheet name="Summary" sheetId="1" r:id="rId15"/>
    <sheet name="Evaluation" sheetId="19" r:id="rId16"/>
  </sheets>
  <calcPr calcId="152511"/>
</workbook>
</file>

<file path=xl/calcChain.xml><?xml version="1.0" encoding="utf-8"?>
<calcChain xmlns="http://schemas.openxmlformats.org/spreadsheetml/2006/main">
  <c r="M14" i="19" l="1"/>
  <c r="J14" i="19"/>
  <c r="G14" i="19"/>
  <c r="D14" i="19"/>
  <c r="N14" i="19" s="1"/>
  <c r="N13" i="19"/>
  <c r="M13" i="19"/>
  <c r="J13" i="19"/>
  <c r="G13" i="19"/>
  <c r="D13" i="19"/>
  <c r="O7" i="1" l="1"/>
  <c r="O8" i="1"/>
  <c r="X8" i="1" l="1"/>
  <c r="X7" i="1"/>
  <c r="Z8" i="1"/>
  <c r="Z7" i="1"/>
  <c r="V8" i="1"/>
  <c r="W8" i="1" s="1"/>
  <c r="V7" i="1"/>
  <c r="R8" i="1"/>
  <c r="R7" i="1"/>
  <c r="W7" i="1"/>
  <c r="B8" i="1"/>
  <c r="C8" i="1"/>
  <c r="D8" i="1"/>
  <c r="E8" i="1"/>
  <c r="F8" i="1"/>
  <c r="G8" i="1"/>
  <c r="H8" i="1"/>
  <c r="I8" i="1"/>
  <c r="J8" i="1"/>
  <c r="K8" i="1"/>
  <c r="L8" i="1"/>
  <c r="M8" i="1"/>
  <c r="N8" i="1"/>
  <c r="N7" i="1"/>
  <c r="M7" i="1"/>
  <c r="L7" i="1"/>
  <c r="K7" i="1"/>
  <c r="J7" i="1"/>
  <c r="I7" i="1"/>
  <c r="H7" i="1"/>
  <c r="G7" i="1"/>
  <c r="F7" i="1"/>
  <c r="E7" i="1"/>
  <c r="D7" i="1"/>
  <c r="C7" i="1"/>
  <c r="B7" i="1"/>
  <c r="H5" i="17"/>
  <c r="H4" i="17"/>
  <c r="H5" i="16"/>
  <c r="H4" i="16"/>
  <c r="H5" i="15"/>
  <c r="H4" i="15"/>
  <c r="H5" i="14"/>
  <c r="H4" i="14"/>
  <c r="H5" i="13"/>
  <c r="H4" i="13"/>
  <c r="H5" i="18"/>
  <c r="H4" i="18"/>
  <c r="H5" i="12"/>
  <c r="H4" i="12"/>
  <c r="H5" i="4"/>
  <c r="H4" i="4"/>
  <c r="H5" i="11"/>
  <c r="H4" i="11"/>
  <c r="H5" i="10"/>
  <c r="H4" i="10"/>
  <c r="H5" i="9"/>
  <c r="H4" i="9"/>
  <c r="H5" i="5"/>
  <c r="H4" i="5"/>
  <c r="H5" i="3"/>
  <c r="H4" i="3"/>
  <c r="H5" i="2"/>
  <c r="H4" i="2"/>
  <c r="S7" i="1" l="1"/>
  <c r="S8" i="1"/>
  <c r="T8" i="1" l="1"/>
  <c r="T7" i="1"/>
  <c r="A8" i="1" l="1"/>
  <c r="A7" i="1"/>
  <c r="AA8" i="1" l="1"/>
  <c r="AA7" i="1"/>
  <c r="P8" i="1"/>
  <c r="P7" i="1"/>
</calcChain>
</file>

<file path=xl/sharedStrings.xml><?xml version="1.0" encoding="utf-8"?>
<sst xmlns="http://schemas.openxmlformats.org/spreadsheetml/2006/main" count="164" uniqueCount="53">
  <si>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</si>
  <si>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</si>
  <si>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</si>
  <si>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</si>
  <si>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</si>
  <si>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</si>
  <si>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</si>
  <si>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</si>
  <si>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</si>
  <si>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</si>
  <si>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</si>
  <si>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</si>
  <si>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</si>
  <si>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</si>
  <si>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</si>
  <si>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</si>
  <si>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</si>
  <si>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</si>
  <si>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</si>
  <si>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</si>
  <si>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</si>
  <si>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</si>
  <si>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</si>
  <si>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</si>
  <si>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Evaluator 8</t>
  </si>
  <si>
    <t>Evaluator 9</t>
  </si>
  <si>
    <t>Evaluator 10</t>
  </si>
  <si>
    <t>Evaluator 11</t>
  </si>
  <si>
    <t>Evaluator 12</t>
  </si>
  <si>
    <t>Barnes and Nobles</t>
  </si>
  <si>
    <t>Follette</t>
  </si>
  <si>
    <t xml:space="preserve">RFP783-19009 Management of the University of Houston Bookstores </t>
  </si>
  <si>
    <t>HUB</t>
  </si>
  <si>
    <t>HUB Score</t>
  </si>
  <si>
    <t>HUB Ranking</t>
  </si>
  <si>
    <t xml:space="preserve">HUB </t>
  </si>
  <si>
    <t>Evaluator 13</t>
  </si>
  <si>
    <t xml:space="preserve">University of Houston Evaluation Matrix         
</t>
  </si>
  <si>
    <t>RFP783-19009 Management of the University of Houston Bookstores</t>
  </si>
  <si>
    <t>Name</t>
  </si>
  <si>
    <t>Evaluation Due Date</t>
  </si>
  <si>
    <t>3/29/19 @ 3 PM</t>
  </si>
  <si>
    <t xml:space="preserve"> Criteria 1</t>
  </si>
  <si>
    <t xml:space="preserve"> Criteria 2</t>
  </si>
  <si>
    <t xml:space="preserve"> Criteria 3</t>
  </si>
  <si>
    <t xml:space="preserve"> Criteria 4</t>
  </si>
  <si>
    <r>
      <rPr>
        <b/>
        <sz val="9"/>
        <rFont val="Calibri"/>
        <family val="2"/>
        <scheme val="minor"/>
      </rPr>
      <t>RETAIL SERVICES</t>
    </r>
    <r>
      <rPr>
        <sz val="9"/>
        <rFont val="Calibri"/>
        <family val="2"/>
        <scheme val="minor"/>
      </rPr>
      <t xml:space="preserve">
 • Customer Service
 • Market Share of UHS Emblematic Merchandise, In-Store and Online
 • Customer Satisfaction through Innovative Retail Practices
 • General Merchandise / Branding
 • Marketing
</t>
    </r>
  </si>
  <si>
    <r>
      <rPr>
        <b/>
        <sz val="9"/>
        <rFont val="Calibri"/>
        <family val="2"/>
        <scheme val="minor"/>
      </rPr>
      <t xml:space="preserve">COURSE MATERIALS </t>
    </r>
    <r>
      <rPr>
        <sz val="9"/>
        <rFont val="Calibri"/>
        <family val="2"/>
        <scheme val="minor"/>
      </rPr>
      <t xml:space="preserve">
 • Course Materials Affordability
 • Course Mat. Customer Service, including Coordination and Communication with UHS Faculty
 • Course Materials Adoption Tool / Adoption Process
</t>
    </r>
  </si>
  <si>
    <t>Points (1-5)</t>
  </si>
  <si>
    <t>Non-Disclosure:</t>
  </si>
  <si>
    <t>Updated: 6/18</t>
  </si>
  <si>
    <r>
      <rPr>
        <b/>
        <sz val="9"/>
        <color rgb="FFFF0000"/>
        <rFont val="Calibri"/>
        <family val="2"/>
        <scheme val="minor"/>
      </rPr>
      <t xml:space="preserve">FINANCIAL 
</t>
    </r>
    <r>
      <rPr>
        <sz val="9"/>
        <color rgb="FFFF0000"/>
        <rFont val="Calibri"/>
        <family val="2"/>
        <scheme val="minor"/>
      </rPr>
      <t xml:space="preserve"> • Financial Return
 • Facility Investment-State-Of-The-Art Destination / Retail Facilities</t>
    </r>
    <r>
      <rPr>
        <b/>
        <sz val="9"/>
        <color rgb="FFFF0000"/>
        <rFont val="Calibri"/>
        <family val="2"/>
        <scheme val="minor"/>
      </rPr>
      <t xml:space="preserve">
**Only Evaluator 13 will evaluate** </t>
    </r>
    <r>
      <rPr>
        <sz val="9"/>
        <rFont val="Calibri"/>
        <family val="2"/>
        <scheme val="minor"/>
      </rPr>
      <t xml:space="preserve">
</t>
    </r>
  </si>
  <si>
    <r>
      <t xml:space="preserve">HUB
</t>
    </r>
    <r>
      <rPr>
        <sz val="9"/>
        <color rgb="FFFF0000"/>
        <rFont val="Calibri"/>
        <family val="2"/>
        <scheme val="minor"/>
      </rPr>
      <t>• Respondent’s Past HUB/MBE/WBE Goal Attainment and Quality of Procedures for UHS HUB Goal Attainment on this Project</t>
    </r>
    <r>
      <rPr>
        <b/>
        <sz val="9"/>
        <color rgb="FFFF0000"/>
        <rFont val="Calibri"/>
        <family val="2"/>
        <scheme val="minor"/>
      </rPr>
      <t xml:space="preserve">
**Only Hub Department will evaluate**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</si>
</sst>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color theme="1"/>
      <name val="Arial"/>
      <family val="2"/>
    </font>
    <font>
      <b/>
      <sz val="10"/>
      <name val="Arial"/>
      <family val="2"/>
    </font>
    <font>
      <sz val="10"/>
      <color rgb="FFFF0000"/>
      <name val="Arial"/>
      <family val="2"/>
    </font>
    <font>
      <b/>
      <sz val="10"/>
      <color rgb="FFFF0000"/>
      <name val="Arial"/>
      <family val="2"/>
    </font>
    <font>
      <sz val="10"/>
      <color theme="1"/>
      <name val="Calibri"/>
      <family val="2"/>
      <scheme val="minor"/>
    </font>
    <font>
      <sz val="10"/>
      <color theme="1"/>
      <name val="Arial"/>
      <family val="2"/>
    </font>
    <font>
      <sz val="9"/>
      <name val="Calibri"/>
      <family val="2"/>
      <scheme val="minor"/>
    </font>
    <font>
      <b/>
      <sz val="9"/>
      <color rgb="FFFF0000"/>
      <name val="Calibri"/>
      <family val="2"/>
      <scheme val="minor"/>
    </font>
    <font>
      <sz val="9"/>
      <color rgb="FFFF0000"/>
      <name val="Calibri"/>
      <family val="2"/>
      <scheme val="minor"/>
    </font>
    <font>
      <b/>
      <sz val="9"/>
      <name val="Calibri"/>
      <family val="2"/>
      <scheme val="minor"/>
    </font>
    <font>
      <b/>
      <sz val="8"/>
      <name val="Arial"/>
      <family val="2"/>
    </font>
    <font>
      <b/>
      <sz val="10"/>
      <color theme="1"/>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38" fillId="26" borderId="0" applyNumberFormat="0" applyBorder="0" applyAlignment="0" applyProtection="0"/>
    <xf numFmtId="0" fontId="2" fillId="0" borderId="0"/>
    <xf numFmtId="0" fontId="14" fillId="0" borderId="0"/>
    <xf numFmtId="0" fontId="14" fillId="2" borderId="1" applyNumberFormat="0" applyFont="0" applyAlignment="0" applyProtection="0"/>
    <xf numFmtId="0" fontId="2" fillId="0" borderId="0"/>
    <xf numFmtId="0" fontId="1" fillId="0" borderId="0"/>
  </cellStyleXfs>
  <cellXfs count="112">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applyBorder="1" applyAlignment="1">
      <alignment horizontal="left"/>
    </xf>
    <xf numFmtId="0" fontId="35" fillId="25" borderId="0" xfId="0" applyFont="1" applyFill="1" applyAlignment="1"/>
    <xf numFmtId="0" fontId="36" fillId="25" borderId="0" xfId="0" applyFont="1" applyFill="1"/>
    <xf numFmtId="0" fontId="12" fillId="25" borderId="0" xfId="0" applyFont="1" applyFill="1" applyAlignment="1"/>
    <xf numFmtId="0" fontId="13" fillId="25" borderId="0" xfId="0" applyFont="1" applyFill="1"/>
    <xf numFmtId="0" fontId="36" fillId="25" borderId="0" xfId="0" applyFont="1" applyFill="1" applyBorder="1"/>
    <xf numFmtId="0" fontId="13" fillId="25" borderId="0" xfId="0" applyFont="1" applyFill="1" applyBorder="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37"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38" fillId="26" borderId="13" xfId="97" applyBorder="1" applyAlignment="1">
      <alignment horizontal="right"/>
    </xf>
    <xf numFmtId="0" fontId="14" fillId="0" borderId="0" xfId="99"/>
    <xf numFmtId="0" fontId="40" fillId="0" borderId="10" xfId="101" applyFont="1" applyBorder="1" applyAlignment="1">
      <alignment horizontal="right"/>
    </xf>
    <xf numFmtId="0" fontId="12" fillId="0" borderId="0" xfId="0" applyFont="1" applyFill="1" applyBorder="1" applyAlignment="1">
      <alignment horizontal="right" textRotation="90" wrapText="1"/>
    </xf>
    <xf numFmtId="0" fontId="41" fillId="0" borderId="0" xfId="99" applyFont="1"/>
    <xf numFmtId="0" fontId="12" fillId="25" borderId="0" xfId="0" applyFont="1" applyFill="1" applyBorder="1" applyAlignment="1">
      <alignment horizontal="left"/>
    </xf>
    <xf numFmtId="0" fontId="42" fillId="0" borderId="10" xfId="101" applyFont="1" applyBorder="1" applyAlignment="1">
      <alignment horizontal="right"/>
    </xf>
    <xf numFmtId="0" fontId="43" fillId="25" borderId="0" xfId="98" applyFont="1" applyFill="1"/>
    <xf numFmtId="0" fontId="14" fillId="0" borderId="0" xfId="99" applyFont="1"/>
    <xf numFmtId="0" fontId="40" fillId="0" borderId="10" xfId="101" applyFont="1" applyBorder="1" applyAlignment="1">
      <alignment horizontal="right"/>
    </xf>
    <xf numFmtId="0" fontId="42" fillId="0" borderId="10" xfId="101" applyFont="1" applyBorder="1" applyAlignment="1">
      <alignment horizontal="right"/>
    </xf>
    <xf numFmtId="0" fontId="41" fillId="0" borderId="0" xfId="99" applyFont="1"/>
    <xf numFmtId="0" fontId="33" fillId="0" borderId="0" xfId="0" applyFont="1" applyFill="1" applyBorder="1" applyAlignment="1">
      <alignment horizontal="right" textRotation="90" wrapText="1"/>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4" fontId="34" fillId="0" borderId="11" xfId="0" applyNumberFormat="1" applyFont="1" applyFill="1" applyBorder="1" applyAlignment="1">
      <alignment horizontal="right"/>
    </xf>
    <xf numFmtId="0" fontId="12" fillId="25" borderId="0" xfId="0" applyFont="1" applyFill="1" applyAlignment="1">
      <alignment horizontal="lef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40" fillId="0" borderId="10" xfId="101" applyFont="1" applyBorder="1" applyAlignment="1">
      <alignment horizontal="right"/>
    </xf>
    <xf numFmtId="0" fontId="14" fillId="0" borderId="0" xfId="99" applyFont="1"/>
    <xf numFmtId="0" fontId="39" fillId="0" borderId="10" xfId="101" applyFont="1" applyBorder="1" applyAlignment="1">
      <alignment horizontal="center"/>
    </xf>
    <xf numFmtId="0" fontId="40" fillId="0" borderId="0" xfId="99" applyFont="1" applyAlignment="1">
      <alignment horizontal="left"/>
    </xf>
    <xf numFmtId="0" fontId="35" fillId="25" borderId="0" xfId="0" applyFont="1" applyFill="1" applyAlignment="1">
      <alignment horizontal="left"/>
    </xf>
    <xf numFmtId="0" fontId="35" fillId="25" borderId="0" xfId="0" applyFont="1" applyFill="1" applyBorder="1" applyAlignment="1">
      <alignment horizontal="left"/>
    </xf>
    <xf numFmtId="0" fontId="35" fillId="0" borderId="0" xfId="0" applyFont="1" applyFill="1" applyAlignment="1">
      <alignment horizontal="left"/>
    </xf>
    <xf numFmtId="0" fontId="12" fillId="25" borderId="0" xfId="99" applyFont="1" applyFill="1" applyAlignment="1">
      <alignment horizontal="left" wrapText="1"/>
    </xf>
    <xf numFmtId="0" fontId="14" fillId="25" borderId="0" xfId="99" applyFont="1" applyFill="1"/>
    <xf numFmtId="0" fontId="12" fillId="0" borderId="0" xfId="99" applyFont="1" applyFill="1"/>
    <xf numFmtId="0" fontId="13" fillId="25" borderId="0" xfId="99" applyFont="1" applyFill="1"/>
    <xf numFmtId="0" fontId="44" fillId="25" borderId="0" xfId="102" applyFont="1" applyFill="1" applyBorder="1" applyAlignment="1"/>
    <xf numFmtId="0" fontId="14" fillId="27" borderId="0" xfId="102" applyFont="1" applyFill="1" applyBorder="1" applyAlignment="1">
      <alignment horizontal="center"/>
    </xf>
    <xf numFmtId="164" fontId="44" fillId="0" borderId="0" xfId="102" applyNumberFormat="1" applyFont="1" applyFill="1" applyBorder="1" applyAlignment="1">
      <alignment horizontal="center"/>
    </xf>
    <xf numFmtId="0" fontId="39" fillId="25" borderId="0" xfId="102" applyFont="1" applyFill="1" applyBorder="1" applyAlignment="1"/>
    <xf numFmtId="0" fontId="14" fillId="25" borderId="0" xfId="99" applyFont="1" applyFill="1" applyAlignment="1">
      <alignment horizontal="center"/>
    </xf>
    <xf numFmtId="0" fontId="40" fillId="28" borderId="16" xfId="99" applyFont="1" applyFill="1" applyBorder="1" applyAlignment="1">
      <alignment horizontal="left"/>
    </xf>
    <xf numFmtId="0" fontId="40" fillId="28" borderId="17" xfId="99" applyFont="1" applyFill="1" applyBorder="1" applyAlignment="1">
      <alignment horizontal="left"/>
    </xf>
    <xf numFmtId="0" fontId="40" fillId="28" borderId="18" xfId="99" applyFont="1" applyFill="1" applyBorder="1" applyAlignment="1">
      <alignment horizontal="left"/>
    </xf>
    <xf numFmtId="0" fontId="45" fillId="25" borderId="16" xfId="99" applyFont="1" applyFill="1" applyBorder="1" applyAlignment="1">
      <alignment horizontal="left" vertical="top" wrapText="1"/>
    </xf>
    <xf numFmtId="0" fontId="45" fillId="25" borderId="17" xfId="99" applyFont="1" applyFill="1" applyBorder="1" applyAlignment="1">
      <alignment horizontal="left" vertical="top" wrapText="1"/>
    </xf>
    <xf numFmtId="0" fontId="45" fillId="25" borderId="18" xfId="99" applyFont="1" applyFill="1" applyBorder="1" applyAlignment="1">
      <alignment horizontal="left" vertical="top" wrapText="1"/>
    </xf>
    <xf numFmtId="0" fontId="46" fillId="25" borderId="16" xfId="99" applyFont="1" applyFill="1" applyBorder="1" applyAlignment="1">
      <alignment horizontal="left" vertical="top" wrapText="1"/>
    </xf>
    <xf numFmtId="0" fontId="46" fillId="25" borderId="17" xfId="99" applyFont="1" applyFill="1" applyBorder="1" applyAlignment="1">
      <alignment horizontal="left" vertical="top" wrapText="1"/>
    </xf>
    <xf numFmtId="0" fontId="46" fillId="25" borderId="18" xfId="99" applyFont="1" applyFill="1" applyBorder="1" applyAlignment="1">
      <alignment horizontal="left" vertical="top" wrapText="1"/>
    </xf>
    <xf numFmtId="0" fontId="49" fillId="25" borderId="0" xfId="99" applyFont="1" applyFill="1" applyAlignment="1">
      <alignment wrapText="1"/>
    </xf>
    <xf numFmtId="0" fontId="49" fillId="25" borderId="19" xfId="99" applyFont="1" applyFill="1" applyBorder="1" applyAlignment="1">
      <alignment horizontal="right" wrapText="1"/>
    </xf>
    <xf numFmtId="0" fontId="49" fillId="25" borderId="0" xfId="99" applyFont="1" applyFill="1" applyBorder="1" applyAlignment="1">
      <alignment horizontal="right" wrapText="1"/>
    </xf>
    <xf numFmtId="0" fontId="49" fillId="25" borderId="20" xfId="99" applyFont="1" applyFill="1" applyBorder="1" applyAlignment="1">
      <alignment horizontal="right" wrapText="1"/>
    </xf>
    <xf numFmtId="0" fontId="49" fillId="29" borderId="21" xfId="99" applyFont="1" applyFill="1" applyBorder="1" applyAlignment="1">
      <alignment horizontal="right" wrapText="1"/>
    </xf>
    <xf numFmtId="0" fontId="49" fillId="25" borderId="0" xfId="99" applyFont="1" applyFill="1" applyAlignment="1">
      <alignment horizontal="center" wrapText="1"/>
    </xf>
    <xf numFmtId="0" fontId="14" fillId="27" borderId="22" xfId="99" applyFont="1" applyFill="1" applyBorder="1"/>
    <xf numFmtId="0" fontId="14" fillId="30" borderId="14" xfId="99" applyFont="1" applyFill="1" applyBorder="1" applyAlignment="1">
      <alignment horizontal="center" vertical="center"/>
    </xf>
    <xf numFmtId="0" fontId="14" fillId="31" borderId="20" xfId="99" applyFont="1" applyFill="1" applyBorder="1"/>
    <xf numFmtId="0" fontId="14" fillId="30" borderId="0" xfId="99" applyFont="1" applyFill="1" applyBorder="1" applyAlignment="1">
      <alignment horizontal="center" vertical="center"/>
    </xf>
    <xf numFmtId="0" fontId="42" fillId="32" borderId="23" xfId="99" applyFont="1" applyFill="1" applyBorder="1"/>
    <xf numFmtId="0" fontId="14" fillId="33" borderId="24" xfId="99" applyFont="1" applyFill="1" applyBorder="1"/>
    <xf numFmtId="0" fontId="14" fillId="33" borderId="0" xfId="99" applyFont="1" applyFill="1" applyBorder="1"/>
    <xf numFmtId="0" fontId="14" fillId="25" borderId="10" xfId="99" applyFont="1" applyFill="1" applyBorder="1"/>
    <xf numFmtId="0" fontId="42" fillId="25" borderId="0" xfId="99" applyFont="1" applyFill="1"/>
    <xf numFmtId="0" fontId="14" fillId="25" borderId="0" xfId="99" applyFont="1" applyFill="1" applyAlignment="1">
      <alignment wrapText="1"/>
    </xf>
    <xf numFmtId="0" fontId="50" fillId="25" borderId="0" xfId="102" applyFont="1" applyFill="1" applyAlignment="1">
      <alignment vertical="center"/>
    </xf>
    <xf numFmtId="0" fontId="43" fillId="25" borderId="0" xfId="102" applyFont="1" applyFill="1"/>
    <xf numFmtId="0" fontId="50" fillId="25" borderId="0" xfId="102" applyFont="1" applyFill="1"/>
    <xf numFmtId="0" fontId="1" fillId="25" borderId="0" xfId="102" applyFill="1"/>
    <xf numFmtId="0" fontId="37" fillId="25" borderId="0" xfId="99" applyFont="1" applyFill="1"/>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4</xdr:col>
      <xdr:colOff>43962</xdr:colOff>
      <xdr:row>2</xdr:row>
      <xdr:rowOff>41031</xdr:rowOff>
    </xdr:from>
    <xdr:ext cx="3204916" cy="1094723"/>
    <xdr:sp macro="" textlink="">
      <xdr:nvSpPr>
        <xdr:cNvPr id="2" name="TextBox 1"/>
        <xdr:cNvSpPr txBox="1"/>
      </xdr:nvSpPr>
      <xdr:spPr>
        <a:xfrm>
          <a:off x="3215787" y="441081"/>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18</xdr:row>
      <xdr:rowOff>9525</xdr:rowOff>
    </xdr:from>
    <xdr:ext cx="6800850" cy="3533775"/>
    <xdr:sp macro="" textlink="">
      <xdr:nvSpPr>
        <xdr:cNvPr id="3" name="TextBox 2"/>
        <xdr:cNvSpPr txBox="1"/>
      </xdr:nvSpPr>
      <xdr:spPr>
        <a:xfrm>
          <a:off x="9525" y="47910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H4" sqref="H4"/>
    </sheetView>
  </sheetViews>
  <sheetFormatPr defaultRowHeight="12.75" x14ac:dyDescent="0.2"/>
  <cols>
    <col min="1" max="3" width="9.42578125" customWidth="1"/>
    <col min="4" max="7" width="8.85546875" customWidth="1"/>
    <col min="8" max="8" width="8.85546875" style="7" customWidth="1"/>
  </cols>
  <sheetData>
    <row r="1" spans="1:11" ht="15.75" x14ac:dyDescent="0.25">
      <c r="A1" s="9" t="s">
        <v>0</v>
      </c>
      <c r="B1" s="8"/>
      <c r="C1" s="8"/>
      <c r="D1" s="8"/>
      <c r="E1" s="4"/>
      <c r="F1" s="4"/>
      <c r="G1" s="4"/>
      <c r="H1" s="4"/>
    </row>
    <row r="2" spans="1:11" ht="15.75" x14ac:dyDescent="0.25">
      <c r="A2" s="2"/>
      <c r="B2" s="1"/>
      <c r="C2" s="3"/>
      <c r="D2" s="3"/>
      <c r="E2" s="3"/>
      <c r="F2" s="3"/>
      <c r="G2" s="3"/>
      <c r="H2" s="3"/>
      <c r="I2" s="3"/>
      <c r="J2" s="3"/>
    </row>
    <row r="3" spans="1:11" s="6" customFormat="1" x14ac:dyDescent="0.2">
      <c r="A3" s="68"/>
      <c r="B3" s="68"/>
      <c r="C3" s="68"/>
      <c r="D3" s="39" t="s">
        <v>9</v>
      </c>
      <c r="E3" s="39" t="s">
        <v>10</v>
      </c>
      <c r="F3" s="39" t="s">
        <v>11</v>
      </c>
      <c r="G3" s="39" t="s">
        <v>12</v>
      </c>
      <c r="H3" s="40" t="s">
        <v>13</v>
      </c>
    </row>
    <row r="4" spans="1:11" x14ac:dyDescent="0.2">
      <c r="A4" s="69" t="s">
        <v>29</v>
      </c>
      <c r="B4" s="69"/>
      <c r="C4" s="69"/>
      <c r="D4" s="38">
        <v>0</v>
      </c>
      <c r="E4" s="38">
        <v>20</v>
      </c>
      <c r="F4" s="38">
        <v>21</v>
      </c>
      <c r="G4" s="38">
        <v>0</v>
      </c>
      <c r="H4" s="41">
        <f>SUM(D4:G4)</f>
        <v>41</v>
      </c>
    </row>
    <row r="5" spans="1:11" x14ac:dyDescent="0.2">
      <c r="A5" s="69" t="s">
        <v>30</v>
      </c>
      <c r="B5" s="69"/>
      <c r="C5" s="69"/>
      <c r="D5" s="38">
        <v>0</v>
      </c>
      <c r="E5" s="38">
        <v>15</v>
      </c>
      <c r="F5" s="38">
        <v>21</v>
      </c>
      <c r="G5" s="38">
        <v>0</v>
      </c>
      <c r="H5" s="41">
        <f>SUM(D5:G5)</f>
        <v>36</v>
      </c>
      <c r="K5" s="5"/>
    </row>
  </sheetData>
  <mergeCells count="3">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H4" sqref="H4"/>
    </sheetView>
  </sheetViews>
  <sheetFormatPr defaultRowHeight="12.75" x14ac:dyDescent="0.2"/>
  <cols>
    <col min="1" max="16384" width="9.140625" style="7"/>
  </cols>
  <sheetData>
    <row r="1" spans="1:11" ht="15.75" x14ac:dyDescent="0.25">
      <c r="A1" s="9" t="s">
        <v>0</v>
      </c>
      <c r="B1" s="8"/>
      <c r="C1" s="8"/>
      <c r="D1" s="8"/>
      <c r="E1" s="4"/>
      <c r="F1" s="4"/>
      <c r="G1" s="4"/>
      <c r="H1" s="4"/>
      <c r="I1" s="4"/>
      <c r="J1" s="4"/>
    </row>
    <row r="2" spans="1:11" ht="15.75" x14ac:dyDescent="0.25">
      <c r="A2" s="4"/>
      <c r="B2" s="3"/>
      <c r="C2" s="3"/>
      <c r="D2" s="3"/>
      <c r="E2" s="3"/>
      <c r="F2" s="3"/>
      <c r="G2" s="3"/>
      <c r="H2" s="3"/>
      <c r="I2" s="3"/>
      <c r="J2" s="3"/>
      <c r="K2" s="3"/>
    </row>
    <row r="3" spans="1:11" x14ac:dyDescent="0.2">
      <c r="A3" s="68"/>
      <c r="B3" s="68"/>
      <c r="C3" s="68"/>
      <c r="D3" s="60" t="s">
        <v>9</v>
      </c>
      <c r="E3" s="60" t="s">
        <v>10</v>
      </c>
      <c r="F3" s="60" t="s">
        <v>11</v>
      </c>
      <c r="G3" s="60" t="s">
        <v>12</v>
      </c>
      <c r="H3" s="36" t="s">
        <v>13</v>
      </c>
      <c r="I3" s="6"/>
      <c r="J3" s="6"/>
      <c r="K3" s="6"/>
    </row>
    <row r="4" spans="1:11" x14ac:dyDescent="0.2">
      <c r="A4" s="69" t="s">
        <v>29</v>
      </c>
      <c r="B4" s="69"/>
      <c r="C4" s="69"/>
      <c r="D4" s="59">
        <v>0</v>
      </c>
      <c r="E4" s="61">
        <v>22.5</v>
      </c>
      <c r="F4" s="61">
        <v>31.5</v>
      </c>
      <c r="G4" s="59">
        <v>0</v>
      </c>
      <c r="H4" s="34">
        <f>SUM(D4:G4)</f>
        <v>54</v>
      </c>
    </row>
    <row r="5" spans="1:11" x14ac:dyDescent="0.2">
      <c r="A5" s="69" t="s">
        <v>30</v>
      </c>
      <c r="B5" s="69"/>
      <c r="C5" s="69"/>
      <c r="D5" s="59">
        <v>0</v>
      </c>
      <c r="E5" s="61">
        <v>18.75</v>
      </c>
      <c r="F5" s="61">
        <v>26.25</v>
      </c>
      <c r="G5" s="59">
        <v>0</v>
      </c>
      <c r="H5" s="34">
        <f>SUM(D5:G5)</f>
        <v>45</v>
      </c>
    </row>
  </sheetData>
  <mergeCells count="3">
    <mergeCell ref="A3:C3"/>
    <mergeCell ref="A4:C4"/>
    <mergeCell ref="A5:C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H4" sqref="H4"/>
    </sheetView>
  </sheetViews>
  <sheetFormatPr defaultRowHeight="12.75" x14ac:dyDescent="0.2"/>
  <cols>
    <col min="1" max="16384" width="9.140625" style="7"/>
  </cols>
  <sheetData>
    <row r="1" spans="1:11" ht="15.75" x14ac:dyDescent="0.25">
      <c r="A1" s="9" t="s">
        <v>0</v>
      </c>
      <c r="B1" s="8"/>
      <c r="C1" s="8"/>
      <c r="D1" s="8"/>
      <c r="E1" s="4"/>
      <c r="F1" s="4"/>
      <c r="G1" s="4"/>
      <c r="H1" s="4"/>
      <c r="I1" s="4"/>
      <c r="J1" s="4"/>
    </row>
    <row r="2" spans="1:11" ht="15.75" x14ac:dyDescent="0.25">
      <c r="A2" s="4"/>
      <c r="B2" s="3"/>
      <c r="C2" s="3"/>
      <c r="D2" s="3"/>
      <c r="E2" s="3"/>
      <c r="F2" s="3"/>
      <c r="G2" s="3"/>
      <c r="H2" s="3"/>
      <c r="I2" s="3"/>
      <c r="J2" s="3"/>
      <c r="K2" s="3"/>
    </row>
    <row r="3" spans="1:11" x14ac:dyDescent="0.2">
      <c r="A3" s="68"/>
      <c r="B3" s="68"/>
      <c r="C3" s="68"/>
      <c r="D3" s="62" t="s">
        <v>9</v>
      </c>
      <c r="E3" s="62" t="s">
        <v>10</v>
      </c>
      <c r="F3" s="62" t="s">
        <v>11</v>
      </c>
      <c r="G3" s="62" t="s">
        <v>12</v>
      </c>
      <c r="H3" s="36" t="s">
        <v>13</v>
      </c>
      <c r="I3" s="6"/>
      <c r="J3" s="6"/>
      <c r="K3" s="6"/>
    </row>
    <row r="4" spans="1:11" x14ac:dyDescent="0.2">
      <c r="A4" s="69" t="s">
        <v>29</v>
      </c>
      <c r="B4" s="69"/>
      <c r="C4" s="69"/>
      <c r="D4" s="61">
        <v>0</v>
      </c>
      <c r="E4" s="63">
        <v>20</v>
      </c>
      <c r="F4" s="63">
        <v>35</v>
      </c>
      <c r="G4" s="61">
        <v>0</v>
      </c>
      <c r="H4" s="34">
        <f>SUM(D4:G4)</f>
        <v>55</v>
      </c>
    </row>
    <row r="5" spans="1:11" x14ac:dyDescent="0.2">
      <c r="A5" s="69" t="s">
        <v>30</v>
      </c>
      <c r="B5" s="69"/>
      <c r="C5" s="69"/>
      <c r="D5" s="61">
        <v>0</v>
      </c>
      <c r="E5" s="63">
        <v>20</v>
      </c>
      <c r="F5" s="63">
        <v>35</v>
      </c>
      <c r="G5" s="61">
        <v>0</v>
      </c>
      <c r="H5" s="34">
        <f>SUM(D5:G5)</f>
        <v>55</v>
      </c>
    </row>
  </sheetData>
  <mergeCells count="3">
    <mergeCell ref="A3:C3"/>
    <mergeCell ref="A4:C4"/>
    <mergeCell ref="A5:C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E3" sqref="E3"/>
    </sheetView>
  </sheetViews>
  <sheetFormatPr defaultRowHeight="12.75" x14ac:dyDescent="0.2"/>
  <cols>
    <col min="1" max="16384" width="9.140625" style="7"/>
  </cols>
  <sheetData>
    <row r="1" spans="1:11" ht="15.75" x14ac:dyDescent="0.25">
      <c r="A1" s="9" t="s">
        <v>0</v>
      </c>
      <c r="B1" s="8"/>
      <c r="C1" s="8"/>
      <c r="D1" s="8"/>
      <c r="E1" s="4"/>
      <c r="F1" s="4"/>
      <c r="G1" s="4"/>
      <c r="H1" s="4"/>
      <c r="I1" s="4"/>
      <c r="J1" s="4"/>
    </row>
    <row r="2" spans="1:11" ht="15.75" x14ac:dyDescent="0.25">
      <c r="A2" s="4"/>
      <c r="B2" s="3"/>
      <c r="C2" s="3"/>
      <c r="D2" s="3"/>
      <c r="E2" s="3"/>
      <c r="F2" s="3"/>
      <c r="G2" s="3"/>
      <c r="H2" s="3"/>
      <c r="I2" s="3"/>
      <c r="J2" s="3"/>
      <c r="K2" s="3"/>
    </row>
    <row r="3" spans="1:11" x14ac:dyDescent="0.2">
      <c r="A3" s="68"/>
      <c r="B3" s="68"/>
      <c r="C3" s="68"/>
      <c r="D3" s="64" t="s">
        <v>9</v>
      </c>
      <c r="E3" s="64" t="s">
        <v>10</v>
      </c>
      <c r="F3" s="64" t="s">
        <v>11</v>
      </c>
      <c r="G3" s="64" t="s">
        <v>12</v>
      </c>
      <c r="H3" s="36" t="s">
        <v>13</v>
      </c>
      <c r="I3" s="6"/>
      <c r="J3" s="6"/>
      <c r="K3" s="6"/>
    </row>
    <row r="4" spans="1:11" x14ac:dyDescent="0.2">
      <c r="A4" s="69" t="s">
        <v>29</v>
      </c>
      <c r="B4" s="69"/>
      <c r="C4" s="69"/>
      <c r="D4" s="63">
        <v>0</v>
      </c>
      <c r="E4" s="65">
        <v>22.5</v>
      </c>
      <c r="F4" s="65">
        <v>30.800000000000004</v>
      </c>
      <c r="G4" s="63">
        <v>0</v>
      </c>
      <c r="H4" s="34">
        <f>SUM(D4:G4)</f>
        <v>53.300000000000004</v>
      </c>
    </row>
    <row r="5" spans="1:11" x14ac:dyDescent="0.2">
      <c r="A5" s="69" t="s">
        <v>30</v>
      </c>
      <c r="B5" s="69"/>
      <c r="C5" s="69"/>
      <c r="D5" s="63">
        <v>0</v>
      </c>
      <c r="E5" s="65">
        <v>21.5</v>
      </c>
      <c r="F5" s="65">
        <v>28</v>
      </c>
      <c r="G5" s="63">
        <v>0</v>
      </c>
      <c r="H5" s="34">
        <f>SUM(D5:G5)</f>
        <v>49.5</v>
      </c>
    </row>
  </sheetData>
  <mergeCells count="3">
    <mergeCell ref="A3:C3"/>
    <mergeCell ref="A4:C4"/>
    <mergeCell ref="A5:C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
  <sheetViews>
    <sheetView workbookViewId="0">
      <selection activeCell="T35" sqref="T35"/>
    </sheetView>
  </sheetViews>
  <sheetFormatPr defaultRowHeight="12.75" x14ac:dyDescent="0.2"/>
  <cols>
    <col min="1" max="16384" width="9.140625" style="7"/>
  </cols>
  <sheetData>
    <row r="1" spans="1:11" ht="15.75" x14ac:dyDescent="0.25">
      <c r="A1" s="9" t="s">
        <v>0</v>
      </c>
      <c r="B1" s="8"/>
      <c r="C1" s="8"/>
      <c r="D1" s="8"/>
      <c r="E1" s="4"/>
      <c r="F1" s="4"/>
      <c r="G1" s="4"/>
      <c r="H1" s="4"/>
      <c r="I1" s="4"/>
      <c r="J1" s="4"/>
    </row>
    <row r="2" spans="1:11" ht="15.75" x14ac:dyDescent="0.25">
      <c r="A2" s="4"/>
      <c r="B2" s="3"/>
      <c r="C2" s="3"/>
      <c r="D2" s="3"/>
      <c r="E2" s="3"/>
      <c r="F2" s="3"/>
      <c r="G2" s="3"/>
      <c r="H2" s="3"/>
      <c r="I2" s="3"/>
      <c r="J2" s="3"/>
      <c r="K2" s="3"/>
    </row>
    <row r="3" spans="1:11" x14ac:dyDescent="0.2">
      <c r="A3" s="68"/>
      <c r="B3" s="68"/>
      <c r="C3" s="68"/>
      <c r="D3" s="66" t="s">
        <v>9</v>
      </c>
      <c r="E3" s="66" t="s">
        <v>10</v>
      </c>
      <c r="F3" s="66" t="s">
        <v>11</v>
      </c>
      <c r="G3" s="66" t="s">
        <v>12</v>
      </c>
      <c r="H3" s="36" t="s">
        <v>13</v>
      </c>
      <c r="I3" s="6"/>
      <c r="J3" s="6"/>
      <c r="K3" s="6"/>
    </row>
    <row r="4" spans="1:11" x14ac:dyDescent="0.2">
      <c r="A4" s="69" t="s">
        <v>29</v>
      </c>
      <c r="B4" s="69"/>
      <c r="C4" s="69"/>
      <c r="D4" s="67">
        <v>0</v>
      </c>
      <c r="E4" s="67">
        <v>0</v>
      </c>
      <c r="F4" s="67">
        <v>0</v>
      </c>
      <c r="G4" s="67">
        <v>10</v>
      </c>
      <c r="H4" s="34">
        <f>SUM(D4:G4)</f>
        <v>10</v>
      </c>
    </row>
    <row r="5" spans="1:11" x14ac:dyDescent="0.2">
      <c r="A5" s="69" t="s">
        <v>30</v>
      </c>
      <c r="B5" s="69"/>
      <c r="C5" s="69"/>
      <c r="D5" s="67">
        <v>0</v>
      </c>
      <c r="E5" s="67">
        <v>0</v>
      </c>
      <c r="F5" s="67">
        <v>0</v>
      </c>
      <c r="G5" s="67">
        <v>10</v>
      </c>
      <c r="H5" s="34">
        <f>SUM(D5:G5)</f>
        <v>10</v>
      </c>
    </row>
  </sheetData>
  <mergeCells count="3">
    <mergeCell ref="A3:C3"/>
    <mergeCell ref="A4:C4"/>
    <mergeCell ref="A5:C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5"/>
  <sheetViews>
    <sheetView workbookViewId="0">
      <selection activeCell="G4" sqref="G4"/>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c r="K2" s="3"/>
    </row>
    <row r="3" spans="1:16" x14ac:dyDescent="0.2">
      <c r="A3" s="68"/>
      <c r="B3" s="68"/>
      <c r="C3" s="68"/>
      <c r="D3" s="32" t="s">
        <v>9</v>
      </c>
      <c r="E3" s="32" t="s">
        <v>10</v>
      </c>
      <c r="F3" s="32" t="s">
        <v>11</v>
      </c>
      <c r="G3" s="32" t="s">
        <v>12</v>
      </c>
      <c r="H3" s="36" t="s">
        <v>13</v>
      </c>
      <c r="I3" s="6"/>
      <c r="J3" s="6"/>
      <c r="K3" s="6"/>
      <c r="N3" s="6"/>
      <c r="O3" s="6"/>
      <c r="P3" s="6"/>
    </row>
    <row r="4" spans="1:16" x14ac:dyDescent="0.2">
      <c r="A4" s="69" t="s">
        <v>29</v>
      </c>
      <c r="B4" s="69"/>
      <c r="C4" s="69"/>
      <c r="D4" s="57">
        <v>24</v>
      </c>
      <c r="E4" s="57">
        <v>17.5</v>
      </c>
      <c r="F4" s="57">
        <v>28</v>
      </c>
      <c r="G4" s="57">
        <v>0</v>
      </c>
      <c r="H4" s="34">
        <f>SUM(E4:G4)</f>
        <v>45.5</v>
      </c>
    </row>
    <row r="5" spans="1:16" x14ac:dyDescent="0.2">
      <c r="A5" s="69" t="s">
        <v>30</v>
      </c>
      <c r="B5" s="69"/>
      <c r="C5" s="69"/>
      <c r="D5" s="57">
        <v>21</v>
      </c>
      <c r="E5" s="57">
        <v>17.5</v>
      </c>
      <c r="F5" s="57">
        <v>28</v>
      </c>
      <c r="G5" s="57">
        <v>0</v>
      </c>
      <c r="H5" s="34">
        <f>SUM(E5:G5)</f>
        <v>45.5</v>
      </c>
    </row>
  </sheetData>
  <mergeCells count="3">
    <mergeCell ref="A3:C3"/>
    <mergeCell ref="A4:C4"/>
    <mergeCell ref="A5:C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workbookViewId="0">
      <selection activeCell="X32" sqref="X32"/>
    </sheetView>
  </sheetViews>
  <sheetFormatPr defaultRowHeight="15" x14ac:dyDescent="0.2"/>
  <cols>
    <col min="1" max="1" width="33" style="13" customWidth="1"/>
    <col min="2" max="16" width="7.7109375" style="13" customWidth="1"/>
    <col min="17" max="18" width="7.5703125" style="13" customWidth="1"/>
    <col min="19" max="21" width="7.7109375" style="13" customWidth="1"/>
    <col min="22" max="16384" width="9.140625" style="13"/>
  </cols>
  <sheetData>
    <row r="1" spans="1:28" ht="15.75" x14ac:dyDescent="0.25">
      <c r="A1" s="10" t="s">
        <v>14</v>
      </c>
      <c r="B1" s="11"/>
      <c r="C1" s="10"/>
      <c r="D1" s="10"/>
      <c r="E1" s="10"/>
      <c r="F1" s="10"/>
      <c r="G1" s="10"/>
      <c r="H1" s="10"/>
      <c r="I1" s="11"/>
      <c r="J1" s="10"/>
      <c r="K1" s="10"/>
      <c r="L1" s="10"/>
      <c r="M1" s="10"/>
      <c r="N1" s="10"/>
      <c r="O1" s="10"/>
      <c r="P1" s="10"/>
      <c r="Q1" s="10"/>
      <c r="R1" s="12"/>
      <c r="S1" s="12"/>
    </row>
    <row r="2" spans="1:28" ht="6" customHeight="1" x14ac:dyDescent="0.25">
      <c r="A2" s="10"/>
      <c r="B2" s="11"/>
      <c r="C2" s="10"/>
      <c r="D2" s="10"/>
      <c r="E2" s="10"/>
      <c r="F2" s="10"/>
      <c r="G2" s="10"/>
      <c r="H2" s="10"/>
      <c r="I2" s="11"/>
      <c r="J2" s="10"/>
      <c r="K2" s="10"/>
      <c r="L2" s="10"/>
      <c r="M2" s="10"/>
      <c r="N2" s="10"/>
      <c r="O2" s="10"/>
      <c r="P2" s="10"/>
      <c r="Q2" s="10"/>
      <c r="R2" s="12"/>
      <c r="S2" s="12"/>
    </row>
    <row r="3" spans="1:28" ht="15.75" x14ac:dyDescent="0.25">
      <c r="A3" s="72" t="s">
        <v>31</v>
      </c>
      <c r="B3" s="72"/>
      <c r="C3" s="72"/>
      <c r="D3" s="72"/>
      <c r="E3" s="72"/>
      <c r="F3" s="72"/>
      <c r="G3" s="72"/>
      <c r="H3" s="72"/>
      <c r="I3" s="72"/>
      <c r="J3" s="72"/>
      <c r="K3" s="72"/>
      <c r="L3" s="72"/>
      <c r="M3" s="72"/>
      <c r="N3" s="72"/>
      <c r="O3" s="72"/>
      <c r="P3" s="72"/>
      <c r="Q3" s="72"/>
      <c r="R3" s="12"/>
      <c r="S3" s="12"/>
    </row>
    <row r="4" spans="1:28" x14ac:dyDescent="0.2">
      <c r="A4" s="11"/>
      <c r="B4" s="11"/>
      <c r="C4" s="11"/>
      <c r="D4" s="11"/>
      <c r="E4" s="11"/>
      <c r="F4" s="11"/>
      <c r="G4" s="11"/>
      <c r="H4" s="11"/>
      <c r="I4" s="11"/>
      <c r="J4" s="11"/>
      <c r="K4" s="11"/>
      <c r="L4" s="11"/>
      <c r="M4" s="11"/>
      <c r="N4" s="11"/>
      <c r="O4" s="11"/>
      <c r="P4" s="14"/>
      <c r="Q4" s="14"/>
      <c r="R4" s="15"/>
      <c r="S4" s="15"/>
    </row>
    <row r="5" spans="1:28" ht="15.75" x14ac:dyDescent="0.25">
      <c r="P5" s="70" t="s">
        <v>20</v>
      </c>
      <c r="Q5" s="70"/>
      <c r="R5" s="35"/>
      <c r="S5" s="56"/>
      <c r="T5" s="71" t="s">
        <v>21</v>
      </c>
      <c r="U5" s="71"/>
      <c r="V5" s="56"/>
      <c r="W5" s="56"/>
      <c r="X5" s="71" t="s">
        <v>32</v>
      </c>
      <c r="Y5" s="71"/>
      <c r="Z5" s="56"/>
      <c r="AA5" s="70" t="s">
        <v>22</v>
      </c>
      <c r="AB5" s="70"/>
    </row>
    <row r="6" spans="1:28" s="19" customFormat="1" ht="135" customHeight="1" x14ac:dyDescent="0.2">
      <c r="A6" s="16"/>
      <c r="B6" s="17" t="s">
        <v>2</v>
      </c>
      <c r="C6" s="17" t="s">
        <v>3</v>
      </c>
      <c r="D6" s="17" t="s">
        <v>4</v>
      </c>
      <c r="E6" s="17" t="s">
        <v>5</v>
      </c>
      <c r="F6" s="17" t="s">
        <v>6</v>
      </c>
      <c r="G6" s="17" t="s">
        <v>7</v>
      </c>
      <c r="H6" s="17" t="s">
        <v>8</v>
      </c>
      <c r="I6" s="17" t="s">
        <v>24</v>
      </c>
      <c r="J6" s="17" t="s">
        <v>25</v>
      </c>
      <c r="K6" s="17" t="s">
        <v>26</v>
      </c>
      <c r="L6" s="17" t="s">
        <v>27</v>
      </c>
      <c r="M6" s="17" t="s">
        <v>28</v>
      </c>
      <c r="N6" s="33" t="s">
        <v>36</v>
      </c>
      <c r="O6" s="17" t="s">
        <v>15</v>
      </c>
      <c r="P6" s="27" t="s">
        <v>16</v>
      </c>
      <c r="R6" s="42" t="s">
        <v>36</v>
      </c>
      <c r="S6" s="17" t="s">
        <v>18</v>
      </c>
      <c r="T6" s="27" t="s">
        <v>17</v>
      </c>
      <c r="V6" s="18" t="s">
        <v>35</v>
      </c>
      <c r="W6" s="18" t="s">
        <v>33</v>
      </c>
      <c r="X6" s="27" t="s">
        <v>34</v>
      </c>
      <c r="Z6" s="17" t="s">
        <v>1</v>
      </c>
      <c r="AA6" s="27" t="s">
        <v>19</v>
      </c>
    </row>
    <row r="7" spans="1:28" ht="16.5" customHeight="1" x14ac:dyDescent="0.25">
      <c r="A7" s="24" t="str">
        <f>'Evaluator 7'!A4:D4</f>
        <v>Barnes and Nobles</v>
      </c>
      <c r="B7" s="20">
        <f>'Evaluator 1'!H4</f>
        <v>41</v>
      </c>
      <c r="C7" s="20">
        <f>'Evaluator 2'!H4</f>
        <v>56.6</v>
      </c>
      <c r="D7" s="20">
        <f>'Evaluator 3'!H4</f>
        <v>55.800000000000004</v>
      </c>
      <c r="E7" s="20">
        <f>'Evaluator 4'!H4</f>
        <v>48</v>
      </c>
      <c r="F7" s="20">
        <f>'Evaluator 5'!H4</f>
        <v>50</v>
      </c>
      <c r="G7" s="20">
        <f>'Evaluator 6'!H4</f>
        <v>52.099999999999994</v>
      </c>
      <c r="H7" s="20">
        <f>'Evaluator 7'!H4</f>
        <v>53.75</v>
      </c>
      <c r="I7" s="20">
        <f>'Evaluator 8'!H4</f>
        <v>41.599999999999994</v>
      </c>
      <c r="J7" s="20">
        <f>'Evaluator 9'!H4</f>
        <v>42</v>
      </c>
      <c r="K7" s="20">
        <f>'Evaluator 10'!H4</f>
        <v>54</v>
      </c>
      <c r="L7" s="20">
        <f>'Evaluator 11'!H4</f>
        <v>55</v>
      </c>
      <c r="M7" s="20">
        <f>'Evaluator 12'!H4</f>
        <v>53.300000000000004</v>
      </c>
      <c r="N7" s="55">
        <f>'Evaluator 13'!H4</f>
        <v>45.5</v>
      </c>
      <c r="O7" s="20">
        <f>AVERAGE(B7:N7)</f>
        <v>49.896153846153844</v>
      </c>
      <c r="P7" s="28">
        <f>RANK(O7,$O$7:$O$8,0)</f>
        <v>1</v>
      </c>
      <c r="R7" s="22">
        <f>'Evaluator 13'!D4</f>
        <v>24</v>
      </c>
      <c r="S7" s="20">
        <f>AVERAGE(R7)</f>
        <v>24</v>
      </c>
      <c r="T7" s="28">
        <f>RANK(S7,$S$7:$S$8,0)</f>
        <v>1</v>
      </c>
      <c r="V7" s="22">
        <f>'HUB '!G4</f>
        <v>10</v>
      </c>
      <c r="W7" s="20">
        <f>AVERAGE(V7)</f>
        <v>10</v>
      </c>
      <c r="X7" s="28">
        <f>RANK(W7,$W$7:$W$8,0)</f>
        <v>1</v>
      </c>
      <c r="Z7" s="23">
        <f>O7+S7+W7</f>
        <v>83.896153846153851</v>
      </c>
      <c r="AA7" s="30">
        <f>RANK(Z7,$Z$7:$Z$8,0)</f>
        <v>1</v>
      </c>
    </row>
    <row r="8" spans="1:28" ht="16.5" customHeight="1" x14ac:dyDescent="0.2">
      <c r="A8" s="25" t="str">
        <f>'Evaluator 7'!A5:D5</f>
        <v>Follette</v>
      </c>
      <c r="B8" s="20">
        <f>'Evaluator 1'!H5</f>
        <v>36</v>
      </c>
      <c r="C8" s="20">
        <f>'Evaluator 2'!H5</f>
        <v>41</v>
      </c>
      <c r="D8" s="20">
        <f>'Evaluator 3'!H5</f>
        <v>57</v>
      </c>
      <c r="E8" s="20">
        <f>'Evaluator 4'!H5</f>
        <v>48</v>
      </c>
      <c r="F8" s="20">
        <f>'Evaluator 5'!H5</f>
        <v>49.099999999999994</v>
      </c>
      <c r="G8" s="20">
        <f>'Evaluator 6'!H5</f>
        <v>50.800000000000004</v>
      </c>
      <c r="H8" s="20">
        <f>'Evaluator 7'!H5</f>
        <v>48</v>
      </c>
      <c r="I8" s="20">
        <f>'Evaluator 8'!H5</f>
        <v>36</v>
      </c>
      <c r="J8" s="20">
        <f>'Evaluator 9'!H5</f>
        <v>44.5</v>
      </c>
      <c r="K8" s="20">
        <f>'Evaluator 10'!H5</f>
        <v>45</v>
      </c>
      <c r="L8" s="20">
        <f>'Evaluator 11'!H5</f>
        <v>55</v>
      </c>
      <c r="M8" s="20">
        <f>'Evaluator 12'!H5</f>
        <v>49.5</v>
      </c>
      <c r="N8" s="55">
        <f>'Evaluator 13'!H5</f>
        <v>45.5</v>
      </c>
      <c r="O8" s="21">
        <f>AVERAGE(B8:N8)</f>
        <v>46.569230769230771</v>
      </c>
      <c r="P8" s="29">
        <f>RANK(O8,$O$7:$O$8,0)</f>
        <v>2</v>
      </c>
      <c r="R8" s="22">
        <f>'Evaluator 13'!D5</f>
        <v>21</v>
      </c>
      <c r="S8" s="21">
        <f t="shared" ref="S8" si="0">AVERAGE(R8)</f>
        <v>21</v>
      </c>
      <c r="T8" s="29">
        <f>RANK(S8,$S$7:$S$8,0)</f>
        <v>2</v>
      </c>
      <c r="V8" s="22">
        <f>'HUB '!G5</f>
        <v>10</v>
      </c>
      <c r="W8" s="21">
        <f t="shared" ref="W8" si="1">AVERAGE(V8)</f>
        <v>10</v>
      </c>
      <c r="X8" s="29">
        <f>RANK(W8,$W$7:$W$8,0)</f>
        <v>1</v>
      </c>
      <c r="Z8" s="23">
        <f>O8+S8+W8</f>
        <v>77.569230769230771</v>
      </c>
      <c r="AA8" s="29">
        <f>RANK(Z8,$Z$7:$Z$8,0)</f>
        <v>2</v>
      </c>
    </row>
    <row r="12" spans="1:28" x14ac:dyDescent="0.2">
      <c r="L12" s="37"/>
    </row>
    <row r="13" spans="1:28" x14ac:dyDescent="0.2">
      <c r="L13" s="37"/>
    </row>
    <row r="14" spans="1:28" x14ac:dyDescent="0.2">
      <c r="L14" s="37"/>
    </row>
    <row r="15" spans="1:28" x14ac:dyDescent="0.2">
      <c r="L15" s="37"/>
    </row>
    <row r="16" spans="1:28" x14ac:dyDescent="0.2">
      <c r="L16" s="37"/>
    </row>
    <row r="17" spans="1:12" x14ac:dyDescent="0.2">
      <c r="L17" s="37"/>
    </row>
    <row r="18" spans="1:12" x14ac:dyDescent="0.2">
      <c r="L18" s="37"/>
    </row>
    <row r="19" spans="1:12" x14ac:dyDescent="0.2">
      <c r="L19" s="37"/>
    </row>
    <row r="20" spans="1:12" x14ac:dyDescent="0.2">
      <c r="L20" s="37"/>
    </row>
    <row r="21" spans="1:12" x14ac:dyDescent="0.2">
      <c r="L21" s="37"/>
    </row>
    <row r="22" spans="1:12" x14ac:dyDescent="0.2">
      <c r="L22" s="37"/>
    </row>
    <row r="23" spans="1:12" x14ac:dyDescent="0.2">
      <c r="L23" s="37"/>
    </row>
    <row r="24" spans="1:12" x14ac:dyDescent="0.2">
      <c r="L24" s="37"/>
    </row>
    <row r="25" spans="1:12" x14ac:dyDescent="0.2">
      <c r="L25" s="37"/>
    </row>
    <row r="27" spans="1:12" x14ac:dyDescent="0.2">
      <c r="A27" s="26" t="s">
        <v>23</v>
      </c>
    </row>
    <row r="28" spans="1:12" x14ac:dyDescent="0.2">
      <c r="A28" s="26"/>
    </row>
  </sheetData>
  <mergeCells count="5">
    <mergeCell ref="AA5:AB5"/>
    <mergeCell ref="P5:Q5"/>
    <mergeCell ref="T5:U5"/>
    <mergeCell ref="A3:Q3"/>
    <mergeCell ref="X5:Y5"/>
  </mergeCells>
  <pageMargins left="0.24" right="0.3" top="1" bottom="1" header="0.5" footer="0.5"/>
  <pageSetup scale="95"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abSelected="1" topLeftCell="A6" zoomScaleNormal="100" workbookViewId="0">
      <selection activeCell="V31" sqref="V30:V31"/>
    </sheetView>
  </sheetViews>
  <sheetFormatPr defaultRowHeight="12.75" x14ac:dyDescent="0.2"/>
  <cols>
    <col min="1" max="1" width="20.7109375" style="74" customWidth="1"/>
    <col min="2" max="2" width="7.140625" style="74" bestFit="1" customWidth="1"/>
    <col min="3" max="3" width="10.5703125" style="74" bestFit="1" customWidth="1"/>
    <col min="4" max="4" width="9.140625" style="74" customWidth="1"/>
    <col min="5" max="5" width="7.140625" style="74" bestFit="1" customWidth="1"/>
    <col min="6" max="6" width="10.5703125" style="74" bestFit="1" customWidth="1"/>
    <col min="7" max="7" width="9.140625" style="74" customWidth="1"/>
    <col min="8" max="8" width="6.5703125" style="74" customWidth="1"/>
    <col min="9" max="9" width="10.5703125" style="74" bestFit="1" customWidth="1"/>
    <col min="10" max="10" width="9.140625" style="74" customWidth="1"/>
    <col min="11" max="11" width="6.7109375" style="74" customWidth="1"/>
    <col min="12" max="12" width="10.5703125" style="74" bestFit="1" customWidth="1"/>
    <col min="13" max="13" width="9.140625" style="74" customWidth="1"/>
    <col min="14" max="14" width="7.140625" style="74" customWidth="1"/>
    <col min="15" max="15" width="6.140625" style="74" customWidth="1"/>
    <col min="16" max="16" width="9.140625" style="74"/>
    <col min="17" max="17" width="17.5703125" style="74" bestFit="1" customWidth="1"/>
    <col min="18" max="16384" width="9.140625" style="74"/>
  </cols>
  <sheetData>
    <row r="1" spans="1:14" ht="15.75" x14ac:dyDescent="0.25">
      <c r="A1" s="73" t="s">
        <v>37</v>
      </c>
      <c r="B1" s="73"/>
      <c r="C1" s="73"/>
      <c r="D1" s="73"/>
      <c r="E1" s="73"/>
      <c r="F1" s="73"/>
      <c r="G1" s="73"/>
      <c r="H1" s="73"/>
      <c r="I1" s="73"/>
      <c r="J1" s="73"/>
    </row>
    <row r="2" spans="1:14" ht="15.75" x14ac:dyDescent="0.25">
      <c r="A2" s="75" t="s">
        <v>38</v>
      </c>
      <c r="B2" s="76"/>
      <c r="C2" s="76"/>
      <c r="D2" s="76"/>
      <c r="E2" s="76"/>
      <c r="F2" s="76"/>
      <c r="G2" s="76"/>
      <c r="H2" s="76"/>
      <c r="I2" s="76"/>
      <c r="J2" s="76"/>
    </row>
    <row r="3" spans="1:14" x14ac:dyDescent="0.2">
      <c r="A3" s="77" t="s">
        <v>39</v>
      </c>
      <c r="B3" s="78"/>
      <c r="C3" s="78"/>
      <c r="D3" s="78"/>
    </row>
    <row r="4" spans="1:14" ht="15" customHeight="1" x14ac:dyDescent="0.2">
      <c r="A4" s="77" t="s">
        <v>40</v>
      </c>
      <c r="B4" s="79" t="s">
        <v>41</v>
      </c>
      <c r="C4" s="79"/>
      <c r="D4" s="79"/>
      <c r="E4" s="77"/>
    </row>
    <row r="5" spans="1:14" ht="15" customHeight="1" x14ac:dyDescent="0.2">
      <c r="D5" s="80"/>
      <c r="E5" s="77"/>
    </row>
    <row r="6" spans="1:14" ht="15" customHeight="1" x14ac:dyDescent="0.2"/>
    <row r="7" spans="1:14" ht="15" customHeight="1" x14ac:dyDescent="0.2"/>
    <row r="9" spans="1:14" ht="11.25" customHeight="1" thickBot="1" x14ac:dyDescent="0.25"/>
    <row r="10" spans="1:14" s="81" customFormat="1" ht="13.5" thickBot="1" x14ac:dyDescent="0.25">
      <c r="B10" s="82" t="s">
        <v>42</v>
      </c>
      <c r="C10" s="83"/>
      <c r="D10" s="84"/>
      <c r="E10" s="82" t="s">
        <v>43</v>
      </c>
      <c r="F10" s="83"/>
      <c r="G10" s="84"/>
      <c r="H10" s="82" t="s">
        <v>44</v>
      </c>
      <c r="I10" s="83"/>
      <c r="J10" s="84"/>
      <c r="K10" s="82" t="s">
        <v>45</v>
      </c>
      <c r="L10" s="83"/>
      <c r="M10" s="84"/>
    </row>
    <row r="11" spans="1:14" s="81" customFormat="1" ht="141.75" customHeight="1" thickBot="1" x14ac:dyDescent="0.25">
      <c r="B11" s="85" t="s">
        <v>51</v>
      </c>
      <c r="C11" s="86"/>
      <c r="D11" s="87"/>
      <c r="E11" s="85" t="s">
        <v>46</v>
      </c>
      <c r="F11" s="86"/>
      <c r="G11" s="87"/>
      <c r="H11" s="85" t="s">
        <v>47</v>
      </c>
      <c r="I11" s="86"/>
      <c r="J11" s="87"/>
      <c r="K11" s="88" t="s">
        <v>52</v>
      </c>
      <c r="L11" s="89"/>
      <c r="M11" s="90"/>
    </row>
    <row r="12" spans="1:14" s="96" customFormat="1" ht="23.25" thickBot="1" x14ac:dyDescent="0.25">
      <c r="A12" s="91"/>
      <c r="B12" s="92" t="s">
        <v>48</v>
      </c>
      <c r="C12" s="93"/>
      <c r="D12" s="94"/>
      <c r="E12" s="92" t="s">
        <v>48</v>
      </c>
      <c r="F12" s="93"/>
      <c r="G12" s="94"/>
      <c r="H12" s="92" t="s">
        <v>48</v>
      </c>
      <c r="I12" s="93"/>
      <c r="J12" s="94"/>
      <c r="K12" s="92" t="s">
        <v>48</v>
      </c>
      <c r="L12" s="93"/>
      <c r="M12" s="94"/>
      <c r="N12" s="95" t="s">
        <v>13</v>
      </c>
    </row>
    <row r="13" spans="1:14" ht="15" customHeight="1" x14ac:dyDescent="0.2">
      <c r="A13" s="67" t="s">
        <v>29</v>
      </c>
      <c r="B13" s="97"/>
      <c r="C13" s="98">
        <v>6</v>
      </c>
      <c r="D13" s="99">
        <f>B13*$C$13</f>
        <v>0</v>
      </c>
      <c r="E13" s="97"/>
      <c r="F13" s="100">
        <v>5</v>
      </c>
      <c r="G13" s="99">
        <f>E13*$F$13</f>
        <v>0</v>
      </c>
      <c r="H13" s="97"/>
      <c r="I13" s="100">
        <v>7</v>
      </c>
      <c r="J13" s="99">
        <f>H13*$I$13</f>
        <v>0</v>
      </c>
      <c r="K13" s="97"/>
      <c r="L13" s="100">
        <v>2</v>
      </c>
      <c r="M13" s="99">
        <f>K13*$L$13</f>
        <v>0</v>
      </c>
      <c r="N13" s="101">
        <f>D13+G13+J13+M13</f>
        <v>0</v>
      </c>
    </row>
    <row r="14" spans="1:14" ht="15" customHeight="1" x14ac:dyDescent="0.2">
      <c r="A14" s="67" t="s">
        <v>30</v>
      </c>
      <c r="B14" s="97"/>
      <c r="C14" s="98"/>
      <c r="D14" s="99">
        <f t="shared" ref="D14" si="0">B14*$C$13</f>
        <v>0</v>
      </c>
      <c r="E14" s="97"/>
      <c r="F14" s="100"/>
      <c r="G14" s="99">
        <f t="shared" ref="G14" si="1">E14*$F$13</f>
        <v>0</v>
      </c>
      <c r="H14" s="97"/>
      <c r="I14" s="100"/>
      <c r="J14" s="99">
        <f t="shared" ref="J14" si="2">H14*$I$13</f>
        <v>0</v>
      </c>
      <c r="K14" s="97"/>
      <c r="L14" s="100"/>
      <c r="M14" s="99">
        <f t="shared" ref="M14" si="3">K14*$L$13</f>
        <v>0</v>
      </c>
      <c r="N14" s="101">
        <f>D14+G14+J14+M14</f>
        <v>0</v>
      </c>
    </row>
    <row r="15" spans="1:14" s="102" customFormat="1" ht="7.5" customHeight="1" x14ac:dyDescent="0.2">
      <c r="B15" s="103"/>
      <c r="C15" s="103"/>
      <c r="D15" s="103"/>
      <c r="E15" s="103"/>
      <c r="F15" s="103"/>
      <c r="G15" s="103"/>
      <c r="H15" s="103"/>
      <c r="I15" s="103"/>
      <c r="J15" s="103"/>
      <c r="K15" s="103"/>
      <c r="L15" s="103"/>
      <c r="M15" s="103"/>
      <c r="N15" s="103"/>
    </row>
    <row r="16" spans="1:14" s="104" customFormat="1" ht="6.75" customHeight="1" x14ac:dyDescent="0.2"/>
    <row r="18" spans="1:15" x14ac:dyDescent="0.2">
      <c r="A18" s="105" t="s">
        <v>49</v>
      </c>
      <c r="G18" s="106"/>
      <c r="H18" s="106"/>
    </row>
    <row r="19" spans="1:15" x14ac:dyDescent="0.2">
      <c r="G19" s="106"/>
      <c r="H19" s="106"/>
      <c r="I19" s="106"/>
      <c r="J19" s="106"/>
      <c r="M19" s="107"/>
      <c r="N19" s="108"/>
      <c r="O19" s="108"/>
    </row>
    <row r="20" spans="1:15" x14ac:dyDescent="0.2">
      <c r="G20" s="106"/>
      <c r="H20" s="106"/>
      <c r="I20" s="106"/>
      <c r="J20" s="106"/>
      <c r="M20" s="107"/>
      <c r="N20" s="108"/>
      <c r="O20" s="108"/>
    </row>
    <row r="21" spans="1:15" x14ac:dyDescent="0.2">
      <c r="G21" s="106"/>
      <c r="H21" s="106"/>
      <c r="I21" s="106"/>
      <c r="J21" s="106"/>
      <c r="M21" s="107"/>
      <c r="N21" s="108"/>
      <c r="O21" s="108"/>
    </row>
    <row r="22" spans="1:15" x14ac:dyDescent="0.2">
      <c r="G22" s="106"/>
      <c r="H22" s="106"/>
      <c r="I22" s="106"/>
      <c r="J22" s="106"/>
      <c r="M22" s="107"/>
      <c r="N22" s="108"/>
      <c r="O22" s="108"/>
    </row>
    <row r="23" spans="1:15" x14ac:dyDescent="0.2">
      <c r="G23" s="106"/>
      <c r="H23" s="106"/>
      <c r="I23" s="106"/>
      <c r="J23" s="106"/>
      <c r="M23" s="107"/>
      <c r="N23" s="108"/>
      <c r="O23" s="108"/>
    </row>
    <row r="24" spans="1:15" x14ac:dyDescent="0.2">
      <c r="G24" s="106"/>
      <c r="H24" s="106"/>
      <c r="I24" s="106"/>
      <c r="J24" s="106"/>
      <c r="M24" s="107"/>
      <c r="N24" s="108"/>
      <c r="O24" s="108"/>
    </row>
    <row r="25" spans="1:15" x14ac:dyDescent="0.2">
      <c r="G25" s="106"/>
      <c r="H25" s="106"/>
      <c r="I25" s="106"/>
      <c r="J25" s="106"/>
      <c r="M25" s="107"/>
      <c r="N25" s="108"/>
      <c r="O25" s="108"/>
    </row>
    <row r="26" spans="1:15" x14ac:dyDescent="0.2">
      <c r="B26" s="106"/>
      <c r="C26" s="106"/>
      <c r="D26" s="106"/>
      <c r="E26" s="106"/>
      <c r="F26" s="106"/>
      <c r="G26" s="106"/>
      <c r="H26" s="106"/>
      <c r="I26" s="106"/>
      <c r="J26" s="106"/>
      <c r="M26" s="107"/>
      <c r="N26" s="108"/>
      <c r="O26" s="108"/>
    </row>
    <row r="27" spans="1:15" x14ac:dyDescent="0.2">
      <c r="H27" s="106"/>
      <c r="I27" s="106"/>
      <c r="J27" s="106"/>
      <c r="M27" s="107"/>
      <c r="N27" s="108"/>
      <c r="O27" s="108"/>
    </row>
    <row r="28" spans="1:15" x14ac:dyDescent="0.2">
      <c r="I28" s="106"/>
      <c r="J28" s="106"/>
      <c r="K28" s="106"/>
      <c r="M28" s="107"/>
      <c r="N28" s="108"/>
      <c r="O28" s="108"/>
    </row>
    <row r="29" spans="1:15" x14ac:dyDescent="0.2">
      <c r="I29" s="106"/>
      <c r="J29" s="106"/>
      <c r="K29" s="106"/>
      <c r="M29" s="107"/>
      <c r="N29" s="108"/>
      <c r="O29" s="108"/>
    </row>
    <row r="30" spans="1:15" x14ac:dyDescent="0.2">
      <c r="M30" s="107"/>
      <c r="N30" s="108"/>
      <c r="O30" s="108"/>
    </row>
    <row r="31" spans="1:15" x14ac:dyDescent="0.2">
      <c r="M31" s="107"/>
      <c r="N31" s="108"/>
      <c r="O31" s="108"/>
    </row>
    <row r="32" spans="1:15" x14ac:dyDescent="0.2">
      <c r="M32" s="109"/>
      <c r="N32" s="108"/>
      <c r="O32" s="108"/>
    </row>
    <row r="33" spans="1:15" ht="15" x14ac:dyDescent="0.25">
      <c r="M33" s="110"/>
      <c r="N33" s="110"/>
      <c r="O33" s="110"/>
    </row>
    <row r="34" spans="1:15" ht="15" x14ac:dyDescent="0.25">
      <c r="M34" s="107"/>
      <c r="N34" s="110"/>
      <c r="O34" s="110"/>
    </row>
    <row r="35" spans="1:15" ht="15" x14ac:dyDescent="0.25">
      <c r="M35" s="107"/>
      <c r="N35" s="110"/>
      <c r="O35" s="108"/>
    </row>
    <row r="46" spans="1:15" x14ac:dyDescent="0.2">
      <c r="A46" s="111" t="s">
        <v>50</v>
      </c>
    </row>
  </sheetData>
  <mergeCells count="15">
    <mergeCell ref="K10:M10"/>
    <mergeCell ref="B11:D11"/>
    <mergeCell ref="E11:G11"/>
    <mergeCell ref="H11:J11"/>
    <mergeCell ref="K11:M11"/>
    <mergeCell ref="C13:C14"/>
    <mergeCell ref="F13:F14"/>
    <mergeCell ref="I13:I14"/>
    <mergeCell ref="L13:L14"/>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H4" sqref="H4"/>
    </sheetView>
  </sheetViews>
  <sheetFormatPr defaultRowHeight="12.75" x14ac:dyDescent="0.2"/>
  <sheetData>
    <row r="1" spans="1:14" ht="15.75" x14ac:dyDescent="0.25">
      <c r="A1" s="9" t="s">
        <v>0</v>
      </c>
      <c r="B1" s="8"/>
      <c r="C1" s="8"/>
      <c r="D1" s="8"/>
      <c r="E1" s="4"/>
      <c r="F1" s="4"/>
      <c r="G1" s="4"/>
      <c r="H1" s="4"/>
      <c r="I1" s="4"/>
      <c r="J1" s="4"/>
    </row>
    <row r="2" spans="1:14" ht="15.75" x14ac:dyDescent="0.25">
      <c r="A2" s="4"/>
      <c r="B2" s="3"/>
      <c r="C2" s="3"/>
      <c r="D2" s="3"/>
      <c r="E2" s="3"/>
      <c r="F2" s="3"/>
      <c r="G2" s="3"/>
      <c r="H2" s="3"/>
      <c r="I2" s="3"/>
      <c r="J2" s="3"/>
    </row>
    <row r="3" spans="1:14" x14ac:dyDescent="0.2">
      <c r="A3" s="68"/>
      <c r="B3" s="68"/>
      <c r="C3" s="68"/>
      <c r="D3" s="39" t="s">
        <v>9</v>
      </c>
      <c r="E3" s="39" t="s">
        <v>10</v>
      </c>
      <c r="F3" s="39" t="s">
        <v>11</v>
      </c>
      <c r="G3" s="39" t="s">
        <v>12</v>
      </c>
      <c r="H3" s="40" t="s">
        <v>13</v>
      </c>
      <c r="I3" s="6"/>
      <c r="J3" s="6"/>
      <c r="K3" s="6"/>
      <c r="L3" s="6"/>
      <c r="M3" s="6"/>
      <c r="N3" s="6"/>
    </row>
    <row r="4" spans="1:14" x14ac:dyDescent="0.2">
      <c r="A4" s="69" t="s">
        <v>29</v>
      </c>
      <c r="B4" s="69"/>
      <c r="C4" s="69"/>
      <c r="D4" s="43">
        <v>0</v>
      </c>
      <c r="E4" s="43">
        <v>23</v>
      </c>
      <c r="F4" s="43">
        <v>33.6</v>
      </c>
      <c r="G4" s="43">
        <v>0</v>
      </c>
      <c r="H4" s="41">
        <f>SUM(D4:G4)</f>
        <v>56.6</v>
      </c>
      <c r="I4" s="7"/>
      <c r="J4" s="7"/>
      <c r="K4" s="7"/>
      <c r="L4" s="7"/>
      <c r="M4" s="7"/>
      <c r="N4" s="7"/>
    </row>
    <row r="5" spans="1:14" x14ac:dyDescent="0.2">
      <c r="A5" s="69" t="s">
        <v>30</v>
      </c>
      <c r="B5" s="69"/>
      <c r="C5" s="69"/>
      <c r="D5" s="43">
        <v>0</v>
      </c>
      <c r="E5" s="43">
        <v>20</v>
      </c>
      <c r="F5" s="43">
        <v>21</v>
      </c>
      <c r="G5" s="43">
        <v>0</v>
      </c>
      <c r="H5" s="41">
        <f>SUM(D5:G5)</f>
        <v>41</v>
      </c>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H4" sqref="H4"/>
    </sheetView>
  </sheetViews>
  <sheetFormatPr defaultRowHeight="12.75" x14ac:dyDescent="0.2"/>
  <sheetData>
    <row r="1" spans="1:17" ht="15.75" x14ac:dyDescent="0.25">
      <c r="A1" s="9" t="s">
        <v>0</v>
      </c>
      <c r="B1" s="8"/>
      <c r="C1" s="8"/>
      <c r="D1" s="8"/>
      <c r="E1" s="4"/>
      <c r="F1" s="4"/>
      <c r="G1" s="4"/>
      <c r="H1" s="4"/>
      <c r="I1" s="4"/>
      <c r="J1" s="4"/>
      <c r="K1" s="7"/>
    </row>
    <row r="2" spans="1:17" ht="15.75" x14ac:dyDescent="0.25">
      <c r="A2" s="4"/>
      <c r="B2" s="3"/>
      <c r="C2" s="3"/>
      <c r="D2" s="3"/>
      <c r="E2" s="3"/>
      <c r="F2" s="3"/>
      <c r="G2" s="3"/>
      <c r="H2" s="3"/>
      <c r="I2" s="3"/>
      <c r="J2" s="3"/>
      <c r="K2" s="3"/>
    </row>
    <row r="3" spans="1:17" x14ac:dyDescent="0.2">
      <c r="A3" s="68"/>
      <c r="B3" s="68"/>
      <c r="C3" s="68"/>
      <c r="D3" s="44" t="s">
        <v>9</v>
      </c>
      <c r="E3" s="44" t="s">
        <v>10</v>
      </c>
      <c r="F3" s="44" t="s">
        <v>11</v>
      </c>
      <c r="G3" s="44" t="s">
        <v>12</v>
      </c>
      <c r="H3" s="40" t="s">
        <v>13</v>
      </c>
      <c r="I3" s="6"/>
      <c r="J3" s="6"/>
      <c r="K3" s="6"/>
      <c r="L3" s="6"/>
      <c r="M3" s="6"/>
      <c r="N3" s="6"/>
      <c r="O3" s="7"/>
      <c r="P3" s="7"/>
      <c r="Q3" s="7"/>
    </row>
    <row r="4" spans="1:17" x14ac:dyDescent="0.2">
      <c r="A4" s="69" t="s">
        <v>29</v>
      </c>
      <c r="B4" s="69"/>
      <c r="C4" s="69"/>
      <c r="D4" s="45">
        <v>0</v>
      </c>
      <c r="E4" s="45">
        <v>25</v>
      </c>
      <c r="F4" s="45">
        <v>30.800000000000004</v>
      </c>
      <c r="G4" s="45">
        <v>0</v>
      </c>
      <c r="H4" s="41">
        <f>SUM(D4:G4)</f>
        <v>55.800000000000004</v>
      </c>
      <c r="I4" s="7"/>
      <c r="J4" s="7"/>
      <c r="K4" s="7"/>
      <c r="L4" s="7"/>
      <c r="M4" s="7"/>
      <c r="N4" s="7"/>
      <c r="O4" s="7"/>
      <c r="P4" s="7"/>
      <c r="Q4" s="7"/>
    </row>
    <row r="5" spans="1:17" x14ac:dyDescent="0.2">
      <c r="A5" s="69" t="s">
        <v>30</v>
      </c>
      <c r="B5" s="69"/>
      <c r="C5" s="69"/>
      <c r="D5" s="45">
        <v>0</v>
      </c>
      <c r="E5" s="45">
        <v>22</v>
      </c>
      <c r="F5" s="45">
        <v>35</v>
      </c>
      <c r="G5" s="45">
        <v>0</v>
      </c>
      <c r="H5" s="41">
        <f>SUM(D5:G5)</f>
        <v>57</v>
      </c>
      <c r="I5" s="7"/>
      <c r="J5" s="7"/>
      <c r="K5" s="7"/>
      <c r="L5" s="7"/>
      <c r="M5" s="7"/>
      <c r="N5" s="7"/>
      <c r="O5" s="7"/>
      <c r="P5" s="7"/>
      <c r="Q5" s="7"/>
    </row>
    <row r="6" spans="1:17" x14ac:dyDescent="0.2">
      <c r="A6" s="7"/>
      <c r="B6" s="7"/>
      <c r="C6" s="7"/>
      <c r="D6" s="7"/>
      <c r="E6" s="7"/>
      <c r="F6" s="7"/>
      <c r="G6" s="7"/>
      <c r="H6" s="7"/>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H4" sqref="H4"/>
    </sheetView>
  </sheetViews>
  <sheetFormatPr defaultRowHeight="12.75" x14ac:dyDescent="0.2"/>
  <sheetData>
    <row r="1" spans="1:14" ht="15.75" x14ac:dyDescent="0.25">
      <c r="A1" s="9"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68"/>
      <c r="B3" s="68"/>
      <c r="C3" s="68"/>
      <c r="D3" s="46" t="s">
        <v>9</v>
      </c>
      <c r="E3" s="46" t="s">
        <v>10</v>
      </c>
      <c r="F3" s="46" t="s">
        <v>11</v>
      </c>
      <c r="G3" s="46" t="s">
        <v>12</v>
      </c>
      <c r="H3" s="40" t="s">
        <v>13</v>
      </c>
      <c r="I3" s="6"/>
      <c r="J3" s="6"/>
      <c r="K3" s="6"/>
      <c r="L3" s="6"/>
      <c r="M3" s="6"/>
      <c r="N3" s="6"/>
    </row>
    <row r="4" spans="1:14" x14ac:dyDescent="0.2">
      <c r="A4" s="69" t="s">
        <v>29</v>
      </c>
      <c r="B4" s="69"/>
      <c r="C4" s="69"/>
      <c r="D4" s="47">
        <v>0</v>
      </c>
      <c r="E4" s="47">
        <v>20</v>
      </c>
      <c r="F4" s="47">
        <v>28</v>
      </c>
      <c r="G4" s="47">
        <v>0</v>
      </c>
      <c r="H4" s="41">
        <f>SUM(D4:G4)</f>
        <v>48</v>
      </c>
      <c r="I4" s="7"/>
      <c r="J4" s="7"/>
      <c r="K4" s="7"/>
      <c r="L4" s="7"/>
      <c r="M4" s="7"/>
      <c r="N4" s="7"/>
    </row>
    <row r="5" spans="1:14" x14ac:dyDescent="0.2">
      <c r="A5" s="69" t="s">
        <v>30</v>
      </c>
      <c r="B5" s="69"/>
      <c r="C5" s="69"/>
      <c r="D5" s="47">
        <v>0</v>
      </c>
      <c r="E5" s="47">
        <v>20</v>
      </c>
      <c r="F5" s="47">
        <v>28</v>
      </c>
      <c r="G5" s="47">
        <v>0</v>
      </c>
      <c r="H5" s="41">
        <f>SUM(D5:G5)</f>
        <v>48</v>
      </c>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H4" sqref="H4"/>
    </sheetView>
  </sheetViews>
  <sheetFormatPr defaultRowHeight="12.75" x14ac:dyDescent="0.2"/>
  <sheetData>
    <row r="1" spans="1:13" ht="15.75" x14ac:dyDescent="0.25">
      <c r="A1" s="9" t="s">
        <v>0</v>
      </c>
      <c r="B1" s="8"/>
      <c r="C1" s="8"/>
      <c r="D1" s="8"/>
      <c r="E1" s="4"/>
      <c r="F1" s="4"/>
      <c r="G1" s="4"/>
      <c r="H1" s="4"/>
      <c r="I1" s="4"/>
      <c r="J1" s="4"/>
      <c r="K1" s="7"/>
    </row>
    <row r="2" spans="1:13" ht="15.75" x14ac:dyDescent="0.25">
      <c r="A2" s="4"/>
      <c r="B2" s="3"/>
      <c r="C2" s="3"/>
      <c r="D2" s="3"/>
      <c r="E2" s="3"/>
      <c r="F2" s="3"/>
      <c r="G2" s="3"/>
      <c r="H2" s="3"/>
      <c r="I2" s="3"/>
      <c r="J2" s="3"/>
      <c r="K2" s="3"/>
    </row>
    <row r="3" spans="1:13" x14ac:dyDescent="0.2">
      <c r="A3" s="68"/>
      <c r="B3" s="68"/>
      <c r="C3" s="68"/>
      <c r="D3" s="48" t="s">
        <v>9</v>
      </c>
      <c r="E3" s="48" t="s">
        <v>10</v>
      </c>
      <c r="F3" s="48" t="s">
        <v>11</v>
      </c>
      <c r="G3" s="48" t="s">
        <v>12</v>
      </c>
      <c r="H3" s="40" t="s">
        <v>13</v>
      </c>
      <c r="I3" s="6"/>
      <c r="J3" s="6"/>
      <c r="K3" s="6"/>
      <c r="L3" s="6"/>
      <c r="M3" s="6"/>
    </row>
    <row r="4" spans="1:13" x14ac:dyDescent="0.2">
      <c r="A4" s="69" t="s">
        <v>29</v>
      </c>
      <c r="B4" s="69"/>
      <c r="C4" s="69"/>
      <c r="D4" s="47">
        <v>0</v>
      </c>
      <c r="E4" s="49">
        <v>22</v>
      </c>
      <c r="F4" s="49">
        <v>28</v>
      </c>
      <c r="G4" s="47">
        <v>0</v>
      </c>
      <c r="H4" s="41">
        <f>SUM(D4:G4)</f>
        <v>50</v>
      </c>
      <c r="I4" s="7"/>
      <c r="J4" s="7"/>
      <c r="K4" s="7"/>
      <c r="L4" s="7"/>
      <c r="M4" s="7"/>
    </row>
    <row r="5" spans="1:13" x14ac:dyDescent="0.2">
      <c r="A5" s="69" t="s">
        <v>30</v>
      </c>
      <c r="B5" s="69"/>
      <c r="C5" s="69"/>
      <c r="D5" s="47">
        <v>0</v>
      </c>
      <c r="E5" s="49">
        <v>22.5</v>
      </c>
      <c r="F5" s="49">
        <v>26.599999999999998</v>
      </c>
      <c r="G5" s="47">
        <v>0</v>
      </c>
      <c r="H5" s="41">
        <f>SUM(D5:G5)</f>
        <v>49.099999999999994</v>
      </c>
      <c r="I5" s="7"/>
      <c r="J5" s="7"/>
      <c r="K5" s="7"/>
      <c r="L5" s="7"/>
      <c r="M5" s="7"/>
    </row>
    <row r="6" spans="1:13" x14ac:dyDescent="0.2">
      <c r="A6" s="7"/>
      <c r="B6" s="7"/>
      <c r="C6" s="7"/>
      <c r="D6" s="7"/>
      <c r="E6" s="7"/>
      <c r="F6" s="7"/>
      <c r="G6" s="7"/>
      <c r="H6" s="7"/>
      <c r="I6" s="7"/>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H4" sqref="H4"/>
    </sheetView>
  </sheetViews>
  <sheetFormatPr defaultRowHeight="12.75" x14ac:dyDescent="0.2"/>
  <sheetData>
    <row r="1" spans="1:11" ht="15.75" x14ac:dyDescent="0.25">
      <c r="A1" s="9"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68"/>
      <c r="B3" s="68"/>
      <c r="C3" s="68"/>
      <c r="D3" s="50" t="s">
        <v>9</v>
      </c>
      <c r="E3" s="50" t="s">
        <v>10</v>
      </c>
      <c r="F3" s="50" t="s">
        <v>11</v>
      </c>
      <c r="G3" s="50" t="s">
        <v>12</v>
      </c>
      <c r="H3" s="40" t="s">
        <v>13</v>
      </c>
      <c r="I3" s="6"/>
      <c r="J3" s="6"/>
      <c r="K3" s="6"/>
    </row>
    <row r="4" spans="1:11" x14ac:dyDescent="0.2">
      <c r="A4" s="69" t="s">
        <v>29</v>
      </c>
      <c r="B4" s="69"/>
      <c r="C4" s="69"/>
      <c r="D4" s="49">
        <v>0</v>
      </c>
      <c r="E4" s="51">
        <v>22</v>
      </c>
      <c r="F4" s="51">
        <v>30.099999999999998</v>
      </c>
      <c r="G4" s="49">
        <v>0</v>
      </c>
      <c r="H4" s="41">
        <f>SUM(D4:G4)</f>
        <v>52.099999999999994</v>
      </c>
      <c r="I4" s="7"/>
      <c r="J4" s="7"/>
      <c r="K4" s="7"/>
    </row>
    <row r="5" spans="1:11" x14ac:dyDescent="0.2">
      <c r="A5" s="69" t="s">
        <v>30</v>
      </c>
      <c r="B5" s="69"/>
      <c r="C5" s="69"/>
      <c r="D5" s="49">
        <v>0</v>
      </c>
      <c r="E5" s="51">
        <v>20</v>
      </c>
      <c r="F5" s="51">
        <v>30.800000000000004</v>
      </c>
      <c r="G5" s="49">
        <v>0</v>
      </c>
      <c r="H5" s="41">
        <f>SUM(D5:G5)</f>
        <v>50.800000000000004</v>
      </c>
      <c r="I5" s="7"/>
      <c r="J5" s="7"/>
      <c r="K5" s="7"/>
    </row>
    <row r="6" spans="1:11" x14ac:dyDescent="0.2">
      <c r="A6" s="7"/>
      <c r="B6" s="7"/>
      <c r="C6" s="7"/>
      <c r="D6" s="7"/>
      <c r="E6" s="7"/>
      <c r="F6" s="7"/>
      <c r="G6" s="7"/>
      <c r="H6" s="7"/>
      <c r="I6" s="7"/>
      <c r="J6" s="7"/>
      <c r="K6" s="7"/>
    </row>
    <row r="7" spans="1:11" x14ac:dyDescent="0.2">
      <c r="A7" s="7"/>
      <c r="B7" s="7"/>
      <c r="C7" s="7"/>
      <c r="D7" s="7"/>
      <c r="E7" s="7"/>
      <c r="F7" s="7"/>
      <c r="G7" s="7"/>
      <c r="H7" s="7"/>
      <c r="I7" s="7"/>
      <c r="J7" s="7"/>
      <c r="K7" s="7"/>
    </row>
    <row r="8" spans="1:11" x14ac:dyDescent="0.2">
      <c r="A8" s="7"/>
      <c r="B8" s="7"/>
      <c r="C8" s="7"/>
      <c r="D8" s="7"/>
      <c r="E8" s="7"/>
      <c r="F8" s="7"/>
      <c r="G8" s="7"/>
      <c r="H8" s="7"/>
      <c r="I8" s="7"/>
      <c r="J8" s="7"/>
      <c r="K8" s="7"/>
    </row>
    <row r="9" spans="1:11" x14ac:dyDescent="0.2">
      <c r="A9" s="7"/>
      <c r="B9" s="7"/>
      <c r="C9" s="7"/>
      <c r="D9" s="7"/>
      <c r="E9" s="7"/>
      <c r="F9" s="7"/>
      <c r="G9" s="7"/>
      <c r="H9" s="7"/>
      <c r="I9" s="7"/>
      <c r="J9" s="7"/>
      <c r="K9" s="7"/>
    </row>
    <row r="10" spans="1:11" x14ac:dyDescent="0.2">
      <c r="A10" s="7"/>
      <c r="B10" s="7"/>
      <c r="C10" s="7"/>
      <c r="D10" s="7"/>
      <c r="E10" s="7"/>
      <c r="F10" s="7"/>
      <c r="G10" s="7"/>
      <c r="H10" s="7"/>
      <c r="I10" s="7"/>
      <c r="J10" s="7"/>
      <c r="K10" s="7"/>
    </row>
    <row r="11" spans="1:11" x14ac:dyDescent="0.2">
      <c r="A11" s="7"/>
      <c r="B11" s="7"/>
      <c r="C11" s="7"/>
      <c r="D11" s="7"/>
      <c r="E11" s="7"/>
      <c r="F11" s="7"/>
      <c r="G11" s="7"/>
      <c r="H11" s="7"/>
      <c r="I11" s="7"/>
      <c r="J11" s="7"/>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M46" sqref="M46"/>
    </sheetView>
  </sheetViews>
  <sheetFormatPr defaultRowHeight="12.75" x14ac:dyDescent="0.2"/>
  <sheetData>
    <row r="1" spans="1:14" ht="15.75" x14ac:dyDescent="0.25">
      <c r="A1" s="9"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68"/>
      <c r="B3" s="68"/>
      <c r="C3" s="68"/>
      <c r="D3" s="52" t="s">
        <v>9</v>
      </c>
      <c r="E3" s="52" t="s">
        <v>10</v>
      </c>
      <c r="F3" s="52" t="s">
        <v>11</v>
      </c>
      <c r="G3" s="52" t="s">
        <v>12</v>
      </c>
      <c r="H3" s="40" t="s">
        <v>13</v>
      </c>
      <c r="I3" s="6"/>
      <c r="J3" s="6"/>
      <c r="K3" s="6"/>
      <c r="L3" s="7"/>
      <c r="M3" s="7"/>
      <c r="N3" s="7"/>
    </row>
    <row r="4" spans="1:14" x14ac:dyDescent="0.2">
      <c r="A4" s="69" t="s">
        <v>29</v>
      </c>
      <c r="B4" s="69"/>
      <c r="C4" s="69"/>
      <c r="D4" s="51">
        <v>0</v>
      </c>
      <c r="E4" s="53">
        <v>18.75</v>
      </c>
      <c r="F4" s="53">
        <v>35</v>
      </c>
      <c r="G4" s="51">
        <v>0</v>
      </c>
      <c r="H4" s="41">
        <f>SUM(D4:G4)</f>
        <v>53.75</v>
      </c>
      <c r="I4" s="7"/>
      <c r="J4" s="7"/>
      <c r="K4" s="7"/>
      <c r="L4" s="7"/>
      <c r="M4" s="7"/>
      <c r="N4" s="7"/>
    </row>
    <row r="5" spans="1:14" x14ac:dyDescent="0.2">
      <c r="A5" s="69" t="s">
        <v>30</v>
      </c>
      <c r="B5" s="69"/>
      <c r="C5" s="69"/>
      <c r="D5" s="51">
        <v>0</v>
      </c>
      <c r="E5" s="53">
        <v>20</v>
      </c>
      <c r="F5" s="53">
        <v>28</v>
      </c>
      <c r="G5" s="51">
        <v>0</v>
      </c>
      <c r="H5" s="41">
        <f>SUM(D5:G5)</f>
        <v>48</v>
      </c>
      <c r="I5" s="7"/>
      <c r="J5" s="7"/>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sheetData>
  <mergeCells count="3">
    <mergeCell ref="A3:C3"/>
    <mergeCell ref="A4:C4"/>
    <mergeCell ref="A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H4" sqref="H4"/>
    </sheetView>
  </sheetViews>
  <sheetFormatPr defaultRowHeight="12.75" x14ac:dyDescent="0.2"/>
  <cols>
    <col min="1" max="3" width="9.42578125" style="7" customWidth="1"/>
    <col min="4" max="9" width="8.85546875" style="7" customWidth="1"/>
    <col min="10" max="10" width="9.42578125" style="7" customWidth="1"/>
    <col min="11" max="16384" width="9.140625" style="7"/>
  </cols>
  <sheetData>
    <row r="1" spans="1:13" ht="15.75" x14ac:dyDescent="0.25">
      <c r="A1" s="9" t="s">
        <v>0</v>
      </c>
      <c r="B1" s="8"/>
      <c r="C1" s="8"/>
      <c r="D1" s="8"/>
      <c r="E1" s="4"/>
      <c r="F1" s="4"/>
      <c r="G1" s="4"/>
      <c r="H1" s="4"/>
      <c r="I1" s="4"/>
      <c r="J1" s="4"/>
    </row>
    <row r="2" spans="1:13" ht="15.75" x14ac:dyDescent="0.25">
      <c r="A2" s="4"/>
      <c r="B2" s="3"/>
      <c r="C2" s="3"/>
      <c r="D2" s="3"/>
      <c r="E2" s="3"/>
      <c r="F2" s="3"/>
      <c r="G2" s="3"/>
      <c r="H2" s="3"/>
      <c r="I2" s="3"/>
      <c r="J2" s="3"/>
      <c r="K2" s="3"/>
      <c r="L2" s="3"/>
    </row>
    <row r="3" spans="1:13" s="6" customFormat="1" x14ac:dyDescent="0.2">
      <c r="A3" s="68"/>
      <c r="B3" s="68"/>
      <c r="C3" s="68"/>
      <c r="D3" s="54" t="s">
        <v>9</v>
      </c>
      <c r="E3" s="54" t="s">
        <v>10</v>
      </c>
      <c r="F3" s="54" t="s">
        <v>11</v>
      </c>
      <c r="G3" s="54" t="s">
        <v>12</v>
      </c>
      <c r="H3" s="40" t="s">
        <v>13</v>
      </c>
      <c r="L3" s="7"/>
      <c r="M3" s="7"/>
    </row>
    <row r="4" spans="1:13" x14ac:dyDescent="0.2">
      <c r="A4" s="69" t="s">
        <v>29</v>
      </c>
      <c r="B4" s="69"/>
      <c r="C4" s="69"/>
      <c r="D4" s="53">
        <v>0</v>
      </c>
      <c r="E4" s="31">
        <v>18.5</v>
      </c>
      <c r="F4" s="31">
        <v>23.099999999999998</v>
      </c>
      <c r="G4" s="53">
        <v>0</v>
      </c>
      <c r="H4" s="41">
        <f>SUM(D4:G4)</f>
        <v>41.599999999999994</v>
      </c>
    </row>
    <row r="5" spans="1:13" x14ac:dyDescent="0.2">
      <c r="A5" s="69" t="s">
        <v>30</v>
      </c>
      <c r="B5" s="69"/>
      <c r="C5" s="69"/>
      <c r="D5" s="53">
        <v>0</v>
      </c>
      <c r="E5" s="31">
        <v>15</v>
      </c>
      <c r="F5" s="31">
        <v>21</v>
      </c>
      <c r="G5" s="53">
        <v>0</v>
      </c>
      <c r="H5" s="41">
        <f>SUM(D5:G5)</f>
        <v>36</v>
      </c>
    </row>
  </sheetData>
  <mergeCells count="3">
    <mergeCell ref="A3:C3"/>
    <mergeCell ref="A4:C4"/>
    <mergeCell ref="A5:C5"/>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H4" sqref="H4"/>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row>
    <row r="3" spans="1:16" x14ac:dyDescent="0.2">
      <c r="A3" s="68"/>
      <c r="B3" s="68"/>
      <c r="C3" s="68"/>
      <c r="D3" s="58" t="s">
        <v>9</v>
      </c>
      <c r="E3" s="58" t="s">
        <v>10</v>
      </c>
      <c r="F3" s="58" t="s">
        <v>11</v>
      </c>
      <c r="G3" s="58" t="s">
        <v>12</v>
      </c>
      <c r="H3" s="36" t="s">
        <v>13</v>
      </c>
      <c r="I3" s="6"/>
      <c r="J3" s="6"/>
      <c r="K3" s="6"/>
      <c r="N3" s="6"/>
      <c r="O3" s="6"/>
      <c r="P3" s="6"/>
    </row>
    <row r="4" spans="1:16" x14ac:dyDescent="0.2">
      <c r="A4" s="69" t="s">
        <v>29</v>
      </c>
      <c r="B4" s="69"/>
      <c r="C4" s="69"/>
      <c r="D4" s="57">
        <v>0</v>
      </c>
      <c r="E4" s="59">
        <v>17.5</v>
      </c>
      <c r="F4" s="59">
        <v>24.5</v>
      </c>
      <c r="G4" s="57">
        <v>0</v>
      </c>
      <c r="H4" s="34">
        <f>SUM(D4:G4)</f>
        <v>42</v>
      </c>
    </row>
    <row r="5" spans="1:16" x14ac:dyDescent="0.2">
      <c r="A5" s="69" t="s">
        <v>30</v>
      </c>
      <c r="B5" s="69"/>
      <c r="C5" s="69"/>
      <c r="D5" s="57">
        <v>0</v>
      </c>
      <c r="E5" s="59">
        <v>20</v>
      </c>
      <c r="F5" s="59">
        <v>24.5</v>
      </c>
      <c r="G5" s="57">
        <v>0</v>
      </c>
      <c r="H5" s="34">
        <f>SUM(D5:G5)</f>
        <v>44.5</v>
      </c>
    </row>
  </sheetData>
  <mergeCells count="3">
    <mergeCell ref="A3:C3"/>
    <mergeCell ref="A4:C4"/>
    <mergeCell ref="A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Evaluator 11</vt:lpstr>
      <vt:lpstr>Evaluator 12</vt:lpstr>
      <vt:lpstr>HUB </vt:lpstr>
      <vt:lpstr>Evaluator 13</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2019-04-25T14:56:26Z</dcterms:modified>
</cp:coreProperties>
</file>