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Next Update\"/>
    </mc:Choice>
  </mc:AlternateContent>
  <bookViews>
    <workbookView xWindow="7740" yWindow="-180" windowWidth="17115" windowHeight="9855" tabRatio="921" activeTab="8"/>
  </bookViews>
  <sheets>
    <sheet name="Evaluator 1" sheetId="2" r:id="rId1"/>
    <sheet name="Evaluator 2" sheetId="5" r:id="rId2"/>
    <sheet name="Evaluator 3" sheetId="9" r:id="rId3"/>
    <sheet name="Evaluator 4" sheetId="10" r:id="rId4"/>
    <sheet name="Evaluator 5" sheetId="11" r:id="rId5"/>
    <sheet name="Evaluator 6" sheetId="4" r:id="rId6"/>
    <sheet name="HUB" sheetId="17" r:id="rId7"/>
    <sheet name="Evaluator 7" sheetId="18" r:id="rId8"/>
    <sheet name="Summary" sheetId="1" r:id="rId9"/>
    <sheet name="Criteria" sheetId="20" r:id="rId10"/>
  </sheets>
  <calcPr calcId="152511"/>
</workbook>
</file>

<file path=xl/calcChain.xml><?xml version="1.0" encoding="utf-8"?>
<calcChain xmlns="http://schemas.openxmlformats.org/spreadsheetml/2006/main">
  <c r="D12" i="20" l="1"/>
  <c r="Q12" i="20" s="1"/>
  <c r="G12" i="20"/>
  <c r="J12" i="20"/>
  <c r="M12" i="20"/>
  <c r="P12" i="20"/>
  <c r="D13" i="20"/>
  <c r="Q13" i="20" s="1"/>
  <c r="G13" i="20"/>
  <c r="J13" i="20"/>
  <c r="M13" i="20"/>
  <c r="P13" i="20"/>
  <c r="D14" i="20"/>
  <c r="G14" i="20"/>
  <c r="J14" i="20"/>
  <c r="M14" i="20"/>
  <c r="P14" i="20"/>
  <c r="Q14" i="20"/>
  <c r="D15" i="20"/>
  <c r="G15" i="20"/>
  <c r="J15" i="20"/>
  <c r="M15" i="20"/>
  <c r="P15" i="20"/>
  <c r="Q15" i="20"/>
  <c r="D16" i="20"/>
  <c r="Q16" i="20" s="1"/>
  <c r="G16" i="20"/>
  <c r="J16" i="20"/>
  <c r="M16" i="20"/>
  <c r="P16" i="20"/>
  <c r="R8" i="1" l="1"/>
  <c r="R9" i="1"/>
  <c r="R10" i="1"/>
  <c r="R11" i="1"/>
  <c r="R7" i="1"/>
  <c r="L6" i="1"/>
  <c r="I8" i="2"/>
  <c r="I4" i="2" l="1"/>
  <c r="L7" i="1" l="1"/>
  <c r="I4" i="18"/>
  <c r="I5" i="4"/>
  <c r="I6" i="4"/>
  <c r="I7" i="4"/>
  <c r="I8" i="4"/>
  <c r="I4" i="4"/>
  <c r="I5" i="11"/>
  <c r="I6" i="11"/>
  <c r="I7" i="11"/>
  <c r="I8" i="11"/>
  <c r="I4" i="11"/>
  <c r="I5" i="10"/>
  <c r="I6" i="10"/>
  <c r="I7" i="10"/>
  <c r="I8" i="10"/>
  <c r="I4" i="10"/>
  <c r="I5" i="9"/>
  <c r="I6" i="9"/>
  <c r="I7" i="9"/>
  <c r="I8" i="9"/>
  <c r="I4" i="9"/>
  <c r="I5" i="5"/>
  <c r="I6" i="5"/>
  <c r="I7" i="5"/>
  <c r="I8" i="5"/>
  <c r="I4" i="5"/>
  <c r="I5" i="2"/>
  <c r="I6" i="2"/>
  <c r="I7" i="2"/>
  <c r="P8" i="1" l="1"/>
  <c r="Q8" i="1" s="1"/>
  <c r="P9" i="1"/>
  <c r="Q9" i="1" s="1"/>
  <c r="P10" i="1"/>
  <c r="Q10" i="1" s="1"/>
  <c r="P11" i="1"/>
  <c r="Q11" i="1" s="1"/>
  <c r="P7" i="1"/>
  <c r="M10" i="1"/>
  <c r="M11" i="1"/>
  <c r="L8" i="1"/>
  <c r="M8" i="1" s="1"/>
  <c r="L9" i="1"/>
  <c r="M9" i="1" s="1"/>
  <c r="L10" i="1"/>
  <c r="L11" i="1"/>
  <c r="H8" i="1"/>
  <c r="H9" i="1"/>
  <c r="H10" i="1"/>
  <c r="H11" i="1"/>
  <c r="H7" i="1"/>
  <c r="I8" i="18"/>
  <c r="I5" i="18"/>
  <c r="I6" i="18"/>
  <c r="I7" i="18"/>
  <c r="G8" i="1"/>
  <c r="G9" i="1"/>
  <c r="G10" i="1"/>
  <c r="G11" i="1"/>
  <c r="G7" i="1"/>
  <c r="F8" i="1"/>
  <c r="F9" i="1"/>
  <c r="F10" i="1"/>
  <c r="F11" i="1"/>
  <c r="F7" i="1"/>
  <c r="E8" i="1"/>
  <c r="E9" i="1"/>
  <c r="E10" i="1"/>
  <c r="E11" i="1"/>
  <c r="E7" i="1"/>
  <c r="D8" i="1"/>
  <c r="D9" i="1"/>
  <c r="D10" i="1"/>
  <c r="D11" i="1"/>
  <c r="D7" i="1"/>
  <c r="C8" i="1"/>
  <c r="C9" i="1"/>
  <c r="C10" i="1"/>
  <c r="C11" i="1"/>
  <c r="C7" i="1"/>
  <c r="B8" i="1"/>
  <c r="I8" i="1" s="1"/>
  <c r="B9" i="1"/>
  <c r="B10" i="1"/>
  <c r="B11" i="1"/>
  <c r="B7" i="1"/>
  <c r="A9" i="1"/>
  <c r="A10" i="1"/>
  <c r="A11" i="1"/>
  <c r="A8" i="1"/>
  <c r="I10" i="1" l="1"/>
  <c r="I11" i="1"/>
  <c r="T11" i="1" s="1"/>
  <c r="I9" i="1"/>
  <c r="T9" i="1" s="1"/>
  <c r="T8" i="1"/>
  <c r="T10" i="1"/>
  <c r="Q7" i="1"/>
  <c r="I7" i="1" l="1"/>
  <c r="M7" i="1"/>
  <c r="N11" i="1" l="1"/>
  <c r="N7" i="1"/>
  <c r="N8" i="1"/>
  <c r="N10" i="1"/>
  <c r="N9" i="1"/>
  <c r="J8" i="1"/>
  <c r="J9" i="1"/>
  <c r="J10" i="1"/>
  <c r="J11" i="1"/>
  <c r="J7" i="1"/>
  <c r="T7" i="1"/>
  <c r="U8" i="1" l="1"/>
  <c r="U9" i="1"/>
  <c r="U10" i="1"/>
  <c r="U11" i="1"/>
  <c r="U7" i="1"/>
  <c r="A7" i="1"/>
</calcChain>
</file>

<file path=xl/sharedStrings.xml><?xml version="1.0" encoding="utf-8"?>
<sst xmlns="http://schemas.openxmlformats.org/spreadsheetml/2006/main" count="150" uniqueCount="55">
  <si>
    <t>Total Score</t>
  </si>
  <si>
    <t>Evaluator 1</t>
  </si>
  <si>
    <t>Evaluator 2</t>
  </si>
  <si>
    <t>Evaluator 3</t>
  </si>
  <si>
    <t>Evaluator 4</t>
  </si>
  <si>
    <t>Evaluator 5</t>
  </si>
  <si>
    <t>Evaluator 6</t>
  </si>
  <si>
    <t>Evaluator 7</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</si>
  <si>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</si>
  <si>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</si>
  <si>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</si>
  <si>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</si>
  <si>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</si>
  <si>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</si>
  <si>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</si>
  <si>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</si>
  <si>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</si>
  <si>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</si>
  <si>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</si>
  <si>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</si>
  <si>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</si>
  <si>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</si>
  <si>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</si>
  <si>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HUB</t>
  </si>
  <si>
    <t>HUB Score</t>
  </si>
  <si>
    <t>HUB Ranking</t>
  </si>
  <si>
    <t xml:space="preserve">HUB </t>
  </si>
  <si>
    <t>RFP730-19081 Athletics Custodial Services</t>
  </si>
  <si>
    <t>RESPONDENT SUMMARY</t>
  </si>
  <si>
    <t>Criteria 5</t>
  </si>
  <si>
    <t>ABM Texas General Services</t>
  </si>
  <si>
    <t>Aramark</t>
  </si>
  <si>
    <t>OVG</t>
  </si>
  <si>
    <t>SMG</t>
  </si>
  <si>
    <t xml:space="preserve">Soji Services dba Metroclean </t>
  </si>
  <si>
    <t>Bryan Paar</t>
  </si>
  <si>
    <t>DeJuena Chizer</t>
  </si>
  <si>
    <t>Jeff Benjamin</t>
  </si>
  <si>
    <t xml:space="preserve">University of Houston Evaluation Matrix         
</t>
  </si>
  <si>
    <t>Name</t>
  </si>
  <si>
    <t>Evaluation Due Date</t>
  </si>
  <si>
    <t>Friday April 19th at 2:00 PM</t>
  </si>
  <si>
    <t xml:space="preserve"> Criteria 1</t>
  </si>
  <si>
    <t xml:space="preserve"> Criteria 2</t>
  </si>
  <si>
    <t xml:space="preserve"> Criteria 3</t>
  </si>
  <si>
    <t xml:space="preserve"> Criteria 4</t>
  </si>
  <si>
    <t xml:space="preserve"> Criteria 5</t>
  </si>
  <si>
    <t xml:space="preserve">Strength of Custodial Services experience, performance and relationships in comparably sized collegiate sports venues (i.e. collegiate stadiums,, arenas and other athletic facilities) and higher education markets
</t>
  </si>
  <si>
    <t>Ability to meet the scope of Custodial Services as defined in this RFP</t>
  </si>
  <si>
    <t>The vendor’s past performance with the University of Houston System</t>
  </si>
  <si>
    <t>Points (1-5)</t>
  </si>
  <si>
    <t>Non-Disclosure:</t>
  </si>
  <si>
    <t>Updated: 6/18</t>
  </si>
  <si>
    <t>Respondent’s Past HUB/MBE/WBE Goal Attainment and Quality of Procedures for UHS HUB Goal Attainment on this Project                                                                                                                          **ONLY HUB WILL EVALUATE**</t>
  </si>
  <si>
    <t>Cost, Delivery and Financial Proposal
**ONLY  EVALUATOR 7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</si>
</sst>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sz val="11"/>
      <color rgb="FF006100"/>
      <name val="Calibri"/>
      <family val="2"/>
      <scheme val="minor"/>
    </font>
    <font>
      <b/>
      <sz val="10"/>
      <color theme="1"/>
      <name val="Arial"/>
      <family val="2"/>
    </font>
    <font>
      <b/>
      <sz val="10"/>
      <name val="Arial"/>
      <family val="2"/>
    </font>
    <font>
      <sz val="10"/>
      <color rgb="FFFF0000"/>
      <name val="Arial"/>
      <family val="2"/>
    </font>
    <font>
      <b/>
      <sz val="10"/>
      <color rgb="FFFF0000"/>
      <name val="Arial"/>
      <family val="2"/>
    </font>
    <font>
      <sz val="11"/>
      <color indexed="8"/>
      <name val="Calibri"/>
      <family val="2"/>
    </font>
    <font>
      <sz val="10"/>
      <color theme="1"/>
      <name val="Arial"/>
      <family val="2"/>
    </font>
    <font>
      <b/>
      <sz val="9"/>
      <color rgb="FFFF0000"/>
      <name val="Arial"/>
      <family val="2"/>
    </font>
    <font>
      <sz val="9"/>
      <name val="Arial"/>
      <family val="2"/>
    </font>
    <font>
      <b/>
      <sz val="8"/>
      <name val="Arial"/>
      <family val="2"/>
    </font>
    <font>
      <u/>
      <sz val="11"/>
      <color theme="10"/>
      <name val="Calibri"/>
      <family val="2"/>
      <scheme val="minor"/>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07">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9" fillId="26" borderId="0" applyNumberFormat="0" applyBorder="0" applyAlignment="0" applyProtection="0"/>
    <xf numFmtId="0" fontId="3" fillId="0" borderId="0"/>
    <xf numFmtId="0" fontId="15" fillId="0" borderId="0"/>
    <xf numFmtId="0" fontId="15" fillId="2" borderId="1" applyNumberFormat="0" applyFont="0" applyAlignment="0" applyProtection="0"/>
    <xf numFmtId="0" fontId="3" fillId="0" borderId="0"/>
    <xf numFmtId="0" fontId="2" fillId="0" borderId="0"/>
    <xf numFmtId="0" fontId="2" fillId="0" borderId="0"/>
    <xf numFmtId="0" fontId="44" fillId="0" borderId="0" applyNumberFormat="0" applyFill="0" applyBorder="0" applyProtection="0"/>
    <xf numFmtId="0" fontId="1" fillId="0" borderId="0"/>
    <xf numFmtId="0" fontId="49" fillId="0" borderId="0" applyNumberFormat="0" applyFill="0" applyBorder="0" applyAlignment="0" applyProtection="0"/>
  </cellStyleXfs>
  <cellXfs count="132">
    <xf numFmtId="0" fontId="0" fillId="0" borderId="0" xfId="0"/>
    <xf numFmtId="0" fontId="0" fillId="0" borderId="0" xfId="0" applyBorder="1"/>
    <xf numFmtId="0" fontId="13" fillId="0" borderId="0" xfId="0" applyFont="1" applyBorder="1" applyAlignment="1"/>
    <xf numFmtId="0" fontId="0" fillId="0" borderId="0" xfId="0"/>
    <xf numFmtId="0" fontId="15" fillId="0" borderId="0" xfId="0" applyFont="1"/>
    <xf numFmtId="0" fontId="0" fillId="0" borderId="0" xfId="0"/>
    <xf numFmtId="0" fontId="36" fillId="25" borderId="0" xfId="0" applyFont="1" applyFill="1" applyAlignment="1"/>
    <xf numFmtId="0" fontId="37" fillId="25" borderId="0" xfId="0" applyFont="1" applyFill="1"/>
    <xf numFmtId="0" fontId="13" fillId="25" borderId="0" xfId="0" applyFont="1" applyFill="1" applyAlignment="1"/>
    <xf numFmtId="0" fontId="14" fillId="25" borderId="0" xfId="0" applyFont="1" applyFill="1"/>
    <xf numFmtId="0" fontId="37" fillId="25" borderId="0" xfId="0" applyFont="1" applyFill="1" applyBorder="1"/>
    <xf numFmtId="0" fontId="14" fillId="25" borderId="0" xfId="0" applyFont="1" applyFill="1" applyBorder="1"/>
    <xf numFmtId="0" fontId="13" fillId="25" borderId="0" xfId="0" applyFont="1" applyFill="1" applyBorder="1" applyAlignment="1">
      <alignment horizontal="left" vertical="center"/>
    </xf>
    <xf numFmtId="0" fontId="13" fillId="25" borderId="0" xfId="0" applyFont="1" applyFill="1" applyBorder="1" applyAlignment="1">
      <alignment horizontal="right" textRotation="90" wrapText="1"/>
    </xf>
    <xf numFmtId="0" fontId="34" fillId="25" borderId="0" xfId="0" applyFont="1" applyFill="1" applyBorder="1" applyAlignment="1">
      <alignment horizontal="right" textRotation="90" wrapText="1"/>
    </xf>
    <xf numFmtId="0" fontId="13" fillId="25" borderId="0" xfId="0" applyFont="1" applyFill="1" applyAlignment="1">
      <alignment horizontal="center" vertical="center"/>
    </xf>
    <xf numFmtId="4" fontId="14" fillId="25" borderId="11" xfId="0" applyNumberFormat="1" applyFont="1" applyFill="1" applyBorder="1" applyAlignment="1">
      <alignment horizontal="right"/>
    </xf>
    <xf numFmtId="0" fontId="14" fillId="25" borderId="11" xfId="0" applyFont="1" applyFill="1" applyBorder="1" applyAlignment="1">
      <alignment horizontal="right"/>
    </xf>
    <xf numFmtId="4" fontId="14" fillId="25" borderId="11" xfId="0" applyNumberFormat="1" applyFont="1" applyFill="1" applyBorder="1"/>
    <xf numFmtId="0" fontId="14" fillId="25" borderId="11" xfId="0" applyFont="1" applyFill="1" applyBorder="1" applyAlignment="1">
      <alignment horizontal="left"/>
    </xf>
    <xf numFmtId="0" fontId="14" fillId="25" borderId="12" xfId="0" applyFont="1" applyFill="1" applyBorder="1" applyAlignment="1">
      <alignment horizontal="left"/>
    </xf>
    <xf numFmtId="0" fontId="38" fillId="25" borderId="0" xfId="0" applyFont="1" applyFill="1"/>
    <xf numFmtId="0" fontId="34" fillId="24" borderId="14" xfId="0" applyFont="1" applyFill="1" applyBorder="1" applyAlignment="1">
      <alignment horizontal="right" textRotation="90"/>
    </xf>
    <xf numFmtId="0" fontId="35" fillId="24" borderId="13" xfId="0" applyFont="1" applyFill="1" applyBorder="1" applyAlignment="1">
      <alignment horizontal="right"/>
    </xf>
    <xf numFmtId="0" fontId="39" fillId="26" borderId="13" xfId="97" applyBorder="1" applyAlignment="1">
      <alignment horizontal="right"/>
    </xf>
    <xf numFmtId="0" fontId="13" fillId="25" borderId="0" xfId="0" applyFont="1" applyFill="1" applyBorder="1" applyAlignment="1">
      <alignment horizontal="left"/>
    </xf>
    <xf numFmtId="0" fontId="34" fillId="0" borderId="0" xfId="0" applyFont="1" applyFill="1" applyBorder="1" applyAlignment="1">
      <alignment horizontal="right" textRotation="90" wrapText="1"/>
    </xf>
    <xf numFmtId="4" fontId="35" fillId="0" borderId="11" xfId="0" applyNumberFormat="1" applyFont="1" applyFill="1" applyBorder="1" applyAlignment="1">
      <alignment horizontal="right"/>
    </xf>
    <xf numFmtId="0" fontId="13" fillId="25" borderId="0" xfId="0" applyFont="1" applyFill="1" applyAlignment="1">
      <alignment horizontal="left"/>
    </xf>
    <xf numFmtId="0" fontId="15" fillId="0" borderId="0" xfId="99" applyFont="1"/>
    <xf numFmtId="0" fontId="13" fillId="0" borderId="0" xfId="99" applyFont="1" applyBorder="1" applyAlignment="1"/>
    <xf numFmtId="0" fontId="41" fillId="0" borderId="10" xfId="103" applyFont="1" applyBorder="1" applyAlignment="1">
      <alignment horizontal="right"/>
    </xf>
    <xf numFmtId="0" fontId="43" fillId="0" borderId="10" xfId="103" applyFont="1" applyFill="1" applyBorder="1" applyAlignment="1">
      <alignment horizontal="right"/>
    </xf>
    <xf numFmtId="0" fontId="42" fillId="0" borderId="0" xfId="99" applyFont="1" applyFill="1" applyBorder="1"/>
    <xf numFmtId="0" fontId="15" fillId="0" borderId="0" xfId="99" applyFont="1" applyBorder="1"/>
    <xf numFmtId="0" fontId="2" fillId="0" borderId="0" xfId="103"/>
    <xf numFmtId="0" fontId="15" fillId="0" borderId="0" xfId="99" applyFont="1"/>
    <xf numFmtId="0" fontId="13" fillId="0" borderId="0" xfId="99" applyFont="1" applyBorder="1" applyAlignment="1"/>
    <xf numFmtId="0" fontId="15" fillId="0" borderId="0" xfId="99" applyFont="1" applyBorder="1"/>
    <xf numFmtId="0" fontId="41" fillId="0" borderId="15" xfId="103" applyFont="1" applyBorder="1" applyAlignment="1">
      <alignment horizontal="right"/>
    </xf>
    <xf numFmtId="0" fontId="43" fillId="0" borderId="15" xfId="103" applyFont="1" applyFill="1" applyBorder="1" applyAlignment="1">
      <alignment horizontal="right"/>
    </xf>
    <xf numFmtId="0" fontId="42" fillId="0" borderId="0" xfId="99" applyFont="1" applyFill="1" applyBorder="1"/>
    <xf numFmtId="0" fontId="15" fillId="0" borderId="0" xfId="99" applyFont="1"/>
    <xf numFmtId="0" fontId="13" fillId="0" borderId="0" xfId="99" applyFont="1" applyBorder="1" applyAlignment="1"/>
    <xf numFmtId="0" fontId="41" fillId="0" borderId="10" xfId="103" applyFont="1" applyBorder="1" applyAlignment="1">
      <alignment horizontal="right"/>
    </xf>
    <xf numFmtId="0" fontId="43" fillId="0" borderId="10" xfId="103" applyFont="1" applyFill="1" applyBorder="1" applyAlignment="1">
      <alignment horizontal="right"/>
    </xf>
    <xf numFmtId="0" fontId="42" fillId="0" borderId="0" xfId="99" applyFont="1" applyFill="1" applyBorder="1"/>
    <xf numFmtId="0" fontId="15" fillId="0" borderId="0" xfId="99" applyFont="1" applyBorder="1"/>
    <xf numFmtId="0" fontId="15" fillId="0" borderId="0" xfId="99" applyFont="1"/>
    <xf numFmtId="0" fontId="13" fillId="0" borderId="0" xfId="99" applyFont="1" applyBorder="1" applyAlignment="1"/>
    <xf numFmtId="0" fontId="41" fillId="0" borderId="10" xfId="103" applyFont="1" applyBorder="1" applyAlignment="1">
      <alignment horizontal="right"/>
    </xf>
    <xf numFmtId="0" fontId="43" fillId="0" borderId="10" xfId="103" applyFont="1" applyFill="1" applyBorder="1" applyAlignment="1">
      <alignment horizontal="right"/>
    </xf>
    <xf numFmtId="0" fontId="42" fillId="0" borderId="0" xfId="99" applyFont="1" applyFill="1" applyBorder="1"/>
    <xf numFmtId="0" fontId="15" fillId="0" borderId="0" xfId="99" applyFont="1" applyBorder="1"/>
    <xf numFmtId="0" fontId="2" fillId="0" borderId="0" xfId="103"/>
    <xf numFmtId="0" fontId="15" fillId="0" borderId="0" xfId="99" applyFont="1"/>
    <xf numFmtId="0" fontId="13" fillId="0" borderId="0" xfId="99" applyFont="1" applyBorder="1" applyAlignment="1"/>
    <xf numFmtId="0" fontId="15" fillId="0" borderId="0" xfId="99" applyFont="1" applyBorder="1"/>
    <xf numFmtId="0" fontId="41" fillId="0" borderId="10" xfId="103" applyFont="1" applyBorder="1" applyAlignment="1">
      <alignment horizontal="right"/>
    </xf>
    <xf numFmtId="0" fontId="43" fillId="0" borderId="10" xfId="103" applyFont="1" applyFill="1" applyBorder="1" applyAlignment="1">
      <alignment horizontal="right"/>
    </xf>
    <xf numFmtId="0" fontId="42" fillId="0" borderId="0" xfId="99" applyFont="1" applyFill="1" applyBorder="1"/>
    <xf numFmtId="0" fontId="15" fillId="0" borderId="0" xfId="99" applyFont="1"/>
    <xf numFmtId="0" fontId="13" fillId="0" borderId="0" xfId="99" applyFont="1" applyBorder="1" applyAlignment="1"/>
    <xf numFmtId="0" fontId="41" fillId="0" borderId="10" xfId="103" applyFont="1" applyBorder="1" applyAlignment="1">
      <alignment horizontal="right"/>
    </xf>
    <xf numFmtId="0" fontId="43" fillId="0" borderId="10" xfId="103" applyFont="1" applyFill="1" applyBorder="1" applyAlignment="1">
      <alignment horizontal="right"/>
    </xf>
    <xf numFmtId="0" fontId="42" fillId="0" borderId="0" xfId="99" applyFont="1" applyFill="1" applyBorder="1"/>
    <xf numFmtId="0" fontId="15" fillId="0" borderId="0" xfId="99" applyFont="1" applyBorder="1"/>
    <xf numFmtId="0" fontId="15" fillId="0" borderId="0" xfId="99" applyFont="1"/>
    <xf numFmtId="0" fontId="13" fillId="0" borderId="0" xfId="99" applyFont="1" applyBorder="1" applyAlignment="1"/>
    <xf numFmtId="0" fontId="41" fillId="0" borderId="10" xfId="103" applyFont="1" applyBorder="1" applyAlignment="1">
      <alignment horizontal="right"/>
    </xf>
    <xf numFmtId="0" fontId="43" fillId="0" borderId="10" xfId="103" applyFont="1" applyFill="1" applyBorder="1" applyAlignment="1">
      <alignment horizontal="right"/>
    </xf>
    <xf numFmtId="0" fontId="42" fillId="0" borderId="0" xfId="99" applyFont="1" applyFill="1" applyBorder="1"/>
    <xf numFmtId="0" fontId="15" fillId="0" borderId="0" xfId="99" applyFont="1" applyBorder="1"/>
    <xf numFmtId="0" fontId="15" fillId="0" borderId="0" xfId="99" applyFont="1"/>
    <xf numFmtId="0" fontId="13" fillId="0" borderId="0" xfId="99" applyFont="1" applyBorder="1" applyAlignment="1"/>
    <xf numFmtId="0" fontId="41" fillId="0" borderId="10" xfId="103" applyFont="1" applyBorder="1" applyAlignment="1">
      <alignment horizontal="right"/>
    </xf>
    <xf numFmtId="0" fontId="43" fillId="0" borderId="10" xfId="103" applyFont="1" applyFill="1" applyBorder="1" applyAlignment="1">
      <alignment horizontal="right"/>
    </xf>
    <xf numFmtId="0" fontId="42" fillId="0" borderId="0" xfId="99" applyFont="1" applyFill="1" applyBorder="1"/>
    <xf numFmtId="0" fontId="15" fillId="0" borderId="0" xfId="99" applyFont="1" applyBorder="1"/>
    <xf numFmtId="0" fontId="14" fillId="27" borderId="12" xfId="0" applyFont="1" applyFill="1" applyBorder="1" applyAlignment="1">
      <alignment horizontal="left"/>
    </xf>
    <xf numFmtId="4" fontId="14" fillId="27" borderId="11" xfId="0" applyNumberFormat="1" applyFont="1" applyFill="1" applyBorder="1" applyAlignment="1">
      <alignment horizontal="right"/>
    </xf>
    <xf numFmtId="4" fontId="35" fillId="27" borderId="11" xfId="0" applyNumberFormat="1" applyFont="1" applyFill="1" applyBorder="1" applyAlignment="1">
      <alignment horizontal="right"/>
    </xf>
    <xf numFmtId="0" fontId="35" fillId="27" borderId="13" xfId="0" applyFont="1" applyFill="1" applyBorder="1" applyAlignment="1">
      <alignment horizontal="right"/>
    </xf>
    <xf numFmtId="0" fontId="14" fillId="27" borderId="0" xfId="0" applyFont="1" applyFill="1"/>
    <xf numFmtId="0" fontId="14" fillId="27" borderId="11" xfId="0" applyFont="1" applyFill="1" applyBorder="1" applyAlignment="1">
      <alignment horizontal="right"/>
    </xf>
    <xf numFmtId="4" fontId="14" fillId="27" borderId="11" xfId="0" applyNumberFormat="1" applyFont="1" applyFill="1" applyBorder="1"/>
    <xf numFmtId="0" fontId="39" fillId="27" borderId="13" xfId="97" applyFill="1" applyBorder="1" applyAlignment="1">
      <alignment horizontal="right"/>
    </xf>
    <xf numFmtId="0" fontId="15" fillId="25" borderId="0" xfId="99" applyFont="1" applyFill="1"/>
    <xf numFmtId="0" fontId="13" fillId="25" borderId="0" xfId="99" applyFont="1" applyFill="1"/>
    <xf numFmtId="0" fontId="14" fillId="25" borderId="0" xfId="99" applyFont="1" applyFill="1"/>
    <xf numFmtId="0" fontId="45" fillId="25" borderId="0" xfId="105" applyFont="1" applyFill="1" applyBorder="1" applyAlignment="1"/>
    <xf numFmtId="0" fontId="40" fillId="25" borderId="0" xfId="105" applyFont="1" applyFill="1" applyBorder="1" applyAlignment="1"/>
    <xf numFmtId="0" fontId="15" fillId="25" borderId="0" xfId="99" applyFont="1" applyFill="1" applyAlignment="1">
      <alignment horizontal="center"/>
    </xf>
    <xf numFmtId="0" fontId="48" fillId="25" borderId="0" xfId="99" applyFont="1" applyFill="1" applyAlignment="1">
      <alignment wrapText="1"/>
    </xf>
    <xf numFmtId="0" fontId="48" fillId="25" borderId="19" xfId="99" applyFont="1" applyFill="1" applyBorder="1" applyAlignment="1">
      <alignment horizontal="right" wrapText="1"/>
    </xf>
    <xf numFmtId="0" fontId="48" fillId="25" borderId="0" xfId="99" applyFont="1" applyFill="1" applyBorder="1" applyAlignment="1">
      <alignment horizontal="right" wrapText="1"/>
    </xf>
    <xf numFmtId="0" fontId="48" fillId="25" borderId="20" xfId="99" applyFont="1" applyFill="1" applyBorder="1" applyAlignment="1">
      <alignment horizontal="right" wrapText="1"/>
    </xf>
    <xf numFmtId="0" fontId="48" fillId="29" borderId="21" xfId="99" applyFont="1" applyFill="1" applyBorder="1" applyAlignment="1">
      <alignment horizontal="right" wrapText="1"/>
    </xf>
    <xf numFmtId="0" fontId="48" fillId="25" borderId="0" xfId="99" applyFont="1" applyFill="1" applyAlignment="1">
      <alignment horizontal="center" wrapText="1"/>
    </xf>
    <xf numFmtId="0" fontId="15" fillId="27" borderId="22" xfId="99" applyFont="1" applyFill="1" applyBorder="1" applyProtection="1">
      <protection locked="0"/>
    </xf>
    <xf numFmtId="0" fontId="15" fillId="31" borderId="20" xfId="99" applyFont="1" applyFill="1" applyBorder="1"/>
    <xf numFmtId="0" fontId="43" fillId="32" borderId="23" xfId="99" applyFont="1" applyFill="1" applyBorder="1"/>
    <xf numFmtId="0" fontId="15" fillId="33" borderId="24" xfId="99" applyFont="1" applyFill="1" applyBorder="1"/>
    <xf numFmtId="0" fontId="15" fillId="33" borderId="0" xfId="99" applyFont="1" applyFill="1" applyBorder="1"/>
    <xf numFmtId="0" fontId="15" fillId="25" borderId="15" xfId="99" applyFont="1" applyFill="1" applyBorder="1"/>
    <xf numFmtId="0" fontId="43" fillId="25" borderId="0" xfId="99" applyFont="1" applyFill="1"/>
    <xf numFmtId="0" fontId="15" fillId="25" borderId="0" xfId="99" applyFont="1" applyFill="1" applyAlignment="1">
      <alignment wrapText="1"/>
    </xf>
    <xf numFmtId="0" fontId="1" fillId="0" borderId="0" xfId="105"/>
    <xf numFmtId="0" fontId="1" fillId="25" borderId="0" xfId="105" applyFill="1"/>
    <xf numFmtId="0" fontId="49" fillId="25" borderId="0" xfId="106" applyFill="1"/>
    <xf numFmtId="0" fontId="38" fillId="25" borderId="0" xfId="99" applyFont="1" applyFill="1"/>
    <xf numFmtId="0" fontId="41" fillId="0" borderId="0" xfId="99" applyFont="1" applyAlignment="1">
      <alignment horizontal="left"/>
    </xf>
    <xf numFmtId="0" fontId="13" fillId="0" borderId="0" xfId="99" applyFont="1" applyBorder="1" applyAlignment="1">
      <alignment horizontal="left"/>
    </xf>
    <xf numFmtId="0" fontId="13" fillId="0" borderId="0" xfId="99" applyFont="1" applyFill="1" applyBorder="1" applyAlignment="1">
      <alignment horizontal="center" vertical="center" wrapText="1"/>
    </xf>
    <xf numFmtId="0" fontId="40" fillId="0" borderId="10" xfId="103" applyFont="1" applyBorder="1" applyAlignment="1">
      <alignment horizontal="center"/>
    </xf>
    <xf numFmtId="0" fontId="40" fillId="0" borderId="15" xfId="103" applyFont="1" applyBorder="1" applyAlignment="1">
      <alignment horizontal="center"/>
    </xf>
    <xf numFmtId="0" fontId="36" fillId="25" borderId="0" xfId="0" applyFont="1" applyFill="1" applyAlignment="1">
      <alignment horizontal="left"/>
    </xf>
    <xf numFmtId="0" fontId="36" fillId="25" borderId="0" xfId="0" applyFont="1" applyFill="1" applyBorder="1" applyAlignment="1">
      <alignment horizontal="left"/>
    </xf>
    <xf numFmtId="0" fontId="36" fillId="0" borderId="0" xfId="0" applyFont="1" applyFill="1" applyAlignment="1">
      <alignment horizontal="left"/>
    </xf>
    <xf numFmtId="0" fontId="47" fillId="25" borderId="16" xfId="99" applyFont="1" applyFill="1" applyBorder="1" applyAlignment="1">
      <alignment horizontal="left" vertical="top" wrapText="1"/>
    </xf>
    <xf numFmtId="0" fontId="47" fillId="25" borderId="17" xfId="99" applyFont="1" applyFill="1" applyBorder="1" applyAlignment="1">
      <alignment horizontal="left" vertical="top" wrapText="1"/>
    </xf>
    <xf numFmtId="0" fontId="47" fillId="25" borderId="18" xfId="99" applyFont="1" applyFill="1" applyBorder="1" applyAlignment="1">
      <alignment horizontal="left" vertical="top" wrapText="1"/>
    </xf>
    <xf numFmtId="0" fontId="46" fillId="25" borderId="16" xfId="99" applyFont="1" applyFill="1" applyBorder="1" applyAlignment="1">
      <alignment horizontal="left" vertical="top" wrapText="1"/>
    </xf>
    <xf numFmtId="0" fontId="46" fillId="25" borderId="17" xfId="99" applyFont="1" applyFill="1" applyBorder="1" applyAlignment="1">
      <alignment horizontal="left" vertical="top" wrapText="1"/>
    </xf>
    <xf numFmtId="0" fontId="46" fillId="25" borderId="18" xfId="99" applyFont="1" applyFill="1" applyBorder="1" applyAlignment="1">
      <alignment horizontal="left" vertical="top" wrapText="1"/>
    </xf>
    <xf numFmtId="0" fontId="13" fillId="25" borderId="0" xfId="99" applyFont="1" applyFill="1" applyAlignment="1">
      <alignment horizontal="left" wrapText="1"/>
    </xf>
    <xf numFmtId="0" fontId="15" fillId="27" borderId="0" xfId="105" applyFont="1" applyFill="1" applyBorder="1" applyAlignment="1" applyProtection="1">
      <alignment horizontal="center"/>
      <protection locked="0"/>
    </xf>
    <xf numFmtId="164" fontId="45" fillId="25" borderId="0" xfId="105" applyNumberFormat="1" applyFont="1" applyFill="1" applyBorder="1" applyAlignment="1">
      <alignment horizontal="center"/>
    </xf>
    <xf numFmtId="0" fontId="41" fillId="28" borderId="16" xfId="99" applyFont="1" applyFill="1" applyBorder="1" applyAlignment="1">
      <alignment horizontal="left"/>
    </xf>
    <xf numFmtId="0" fontId="41" fillId="28" borderId="17" xfId="99" applyFont="1" applyFill="1" applyBorder="1" applyAlignment="1">
      <alignment horizontal="left"/>
    </xf>
    <xf numFmtId="0" fontId="41" fillId="28" borderId="18" xfId="99" applyFont="1" applyFill="1" applyBorder="1" applyAlignment="1">
      <alignment horizontal="left"/>
    </xf>
    <xf numFmtId="0" fontId="15" fillId="30" borderId="0" xfId="99" applyFont="1" applyFill="1" applyBorder="1" applyAlignment="1">
      <alignment horizontal="center" vertical="center"/>
    </xf>
  </cellXfs>
  <cellStyles count="10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xfId="97"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6"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1"/>
    <cellStyle name="Normal 4 11" xfId="10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9"/>
    <cellStyle name="Normal 6" xfId="98"/>
    <cellStyle name="Normal 7" xfId="102"/>
    <cellStyle name="Normal 8" xfId="104"/>
    <cellStyle name="Normal 9" xfId="105"/>
    <cellStyle name="Note 2" xfId="5"/>
    <cellStyle name="Note 3" xfId="89"/>
    <cellStyle name="Note 4" xfId="42"/>
    <cellStyle name="Note 4 2" xfId="100"/>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95250</xdr:colOff>
      <xdr:row>0</xdr:row>
      <xdr:rowOff>85725</xdr:rowOff>
    </xdr:from>
    <xdr:ext cx="3204916" cy="1094723"/>
    <xdr:sp macro="" textlink="">
      <xdr:nvSpPr>
        <xdr:cNvPr id="2" name="TextBox 1"/>
        <xdr:cNvSpPr txBox="1"/>
      </xdr:nvSpPr>
      <xdr:spPr>
        <a:xfrm>
          <a:off x="2533650" y="85725"/>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20</xdr:row>
      <xdr:rowOff>9525</xdr:rowOff>
    </xdr:from>
    <xdr:ext cx="6800850" cy="3533775"/>
    <xdr:sp macro="" textlink="">
      <xdr:nvSpPr>
        <xdr:cNvPr id="3" name="TextBox 2"/>
        <xdr:cNvSpPr txBox="1"/>
      </xdr:nvSpPr>
      <xdr:spPr>
        <a:xfrm>
          <a:off x="9525" y="38195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I8" sqref="I8"/>
    </sheetView>
  </sheetViews>
  <sheetFormatPr defaultRowHeight="12.75" x14ac:dyDescent="0.2"/>
  <cols>
    <col min="1" max="3" width="9.42578125" customWidth="1"/>
    <col min="4" max="7" width="8.85546875" customWidth="1"/>
    <col min="8" max="8" width="8.85546875" style="5" customWidth="1"/>
  </cols>
  <sheetData>
    <row r="1" spans="1:11" ht="15.75" x14ac:dyDescent="0.25">
      <c r="A1" s="112" t="s">
        <v>28</v>
      </c>
      <c r="B1" s="112"/>
      <c r="C1" s="112"/>
      <c r="D1" s="112"/>
      <c r="E1" s="113">
        <v>0</v>
      </c>
      <c r="F1" s="113"/>
      <c r="G1" s="113"/>
      <c r="H1" s="113"/>
      <c r="I1" s="113"/>
    </row>
    <row r="2" spans="1:11" ht="15.75" x14ac:dyDescent="0.25">
      <c r="A2" s="30"/>
      <c r="B2" s="34"/>
      <c r="C2" s="29"/>
      <c r="D2" s="29"/>
      <c r="E2" s="29"/>
      <c r="F2" s="29"/>
      <c r="G2" s="34"/>
      <c r="H2" s="34"/>
      <c r="I2" s="29"/>
      <c r="J2" s="1"/>
    </row>
    <row r="3" spans="1:11" s="4" customFormat="1" x14ac:dyDescent="0.2">
      <c r="A3" s="114"/>
      <c r="B3" s="114"/>
      <c r="C3" s="114"/>
      <c r="D3" s="31" t="s">
        <v>8</v>
      </c>
      <c r="E3" s="31" t="s">
        <v>9</v>
      </c>
      <c r="F3" s="31" t="s">
        <v>10</v>
      </c>
      <c r="G3" s="31" t="s">
        <v>11</v>
      </c>
      <c r="H3" s="31" t="s">
        <v>29</v>
      </c>
      <c r="I3" s="32" t="s">
        <v>12</v>
      </c>
    </row>
    <row r="4" spans="1:11" x14ac:dyDescent="0.2">
      <c r="A4" s="111" t="s">
        <v>30</v>
      </c>
      <c r="B4" s="111"/>
      <c r="C4" s="111"/>
      <c r="D4" s="29">
        <v>0</v>
      </c>
      <c r="E4" s="29">
        <v>18</v>
      </c>
      <c r="F4" s="29">
        <v>12</v>
      </c>
      <c r="G4" s="29">
        <v>2</v>
      </c>
      <c r="H4" s="29">
        <v>0</v>
      </c>
      <c r="I4" s="33">
        <f>SUM(D4:H4)</f>
        <v>32</v>
      </c>
    </row>
    <row r="5" spans="1:11" x14ac:dyDescent="0.2">
      <c r="A5" s="111" t="s">
        <v>31</v>
      </c>
      <c r="B5" s="111"/>
      <c r="C5" s="111"/>
      <c r="D5" s="29">
        <v>0</v>
      </c>
      <c r="E5" s="29">
        <v>24</v>
      </c>
      <c r="F5" s="29">
        <v>16</v>
      </c>
      <c r="G5" s="29">
        <v>5</v>
      </c>
      <c r="H5" s="29">
        <v>0</v>
      </c>
      <c r="I5" s="77">
        <f t="shared" ref="I5:I7" si="0">SUM(D5:H5)</f>
        <v>45</v>
      </c>
      <c r="K5" s="3"/>
    </row>
    <row r="6" spans="1:11" x14ac:dyDescent="0.2">
      <c r="A6" s="111" t="s">
        <v>32</v>
      </c>
      <c r="B6" s="111"/>
      <c r="C6" s="111"/>
      <c r="D6" s="29">
        <v>0</v>
      </c>
      <c r="E6" s="29">
        <v>18</v>
      </c>
      <c r="F6" s="29">
        <v>16</v>
      </c>
      <c r="G6" s="29">
        <v>4</v>
      </c>
      <c r="H6" s="29">
        <v>0</v>
      </c>
      <c r="I6" s="77">
        <f t="shared" si="0"/>
        <v>38</v>
      </c>
    </row>
    <row r="7" spans="1:11" x14ac:dyDescent="0.2">
      <c r="A7" s="111" t="s">
        <v>33</v>
      </c>
      <c r="B7" s="111"/>
      <c r="C7" s="111"/>
      <c r="D7" s="29">
        <v>0</v>
      </c>
      <c r="E7" s="29">
        <v>24</v>
      </c>
      <c r="F7" s="29">
        <v>16</v>
      </c>
      <c r="G7" s="29">
        <v>3</v>
      </c>
      <c r="H7" s="29">
        <v>0</v>
      </c>
      <c r="I7" s="77">
        <f t="shared" si="0"/>
        <v>43</v>
      </c>
    </row>
    <row r="8" spans="1:11" x14ac:dyDescent="0.2">
      <c r="A8" s="111" t="s">
        <v>34</v>
      </c>
      <c r="B8" s="111"/>
      <c r="C8" s="111"/>
      <c r="D8" s="29">
        <v>0</v>
      </c>
      <c r="E8" s="29">
        <v>18</v>
      </c>
      <c r="F8" s="29">
        <v>12</v>
      </c>
      <c r="G8" s="29">
        <v>4</v>
      </c>
      <c r="H8" s="29">
        <v>0</v>
      </c>
      <c r="I8" s="77">
        <f>SUM(D8:H8)</f>
        <v>34</v>
      </c>
    </row>
  </sheetData>
  <mergeCells count="8">
    <mergeCell ref="A7:C7"/>
    <mergeCell ref="A8:C8"/>
    <mergeCell ref="A6:C6"/>
    <mergeCell ref="A1:D1"/>
    <mergeCell ref="E1:I1"/>
    <mergeCell ref="A3:C3"/>
    <mergeCell ref="A4:C4"/>
    <mergeCell ref="A5:C5"/>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election activeCell="O28" sqref="O28"/>
    </sheetView>
  </sheetViews>
  <sheetFormatPr defaultRowHeight="12.75" x14ac:dyDescent="0.2"/>
  <cols>
    <col min="1" max="1" width="49.28515625" style="87" bestFit="1" customWidth="1"/>
    <col min="2" max="2" width="6.28515625" style="87" customWidth="1"/>
    <col min="3" max="3" width="10.5703125" style="87" bestFit="1" customWidth="1"/>
    <col min="4" max="4" width="9.140625" style="87" customWidth="1"/>
    <col min="5" max="5" width="6.5703125" style="87" customWidth="1"/>
    <col min="6" max="6" width="10.5703125" style="87" bestFit="1" customWidth="1"/>
    <col min="7" max="7" width="9.140625" style="87" customWidth="1"/>
    <col min="8" max="8" width="6.5703125" style="87" customWidth="1"/>
    <col min="9" max="9" width="10.5703125" style="87" bestFit="1" customWidth="1"/>
    <col min="10" max="10" width="9.140625" style="87" customWidth="1"/>
    <col min="11" max="11" width="6.7109375" style="87" customWidth="1"/>
    <col min="12" max="12" width="10.5703125" style="87" bestFit="1" customWidth="1"/>
    <col min="13" max="13" width="9.140625" style="87" customWidth="1"/>
    <col min="14" max="14" width="6.28515625" style="87" customWidth="1"/>
    <col min="15" max="15" width="10.5703125" style="87" bestFit="1" customWidth="1"/>
    <col min="16" max="16" width="9.140625" style="87" customWidth="1"/>
    <col min="17" max="17" width="7.140625" style="87" customWidth="1"/>
    <col min="18" max="18" width="6.140625" style="87" customWidth="1"/>
    <col min="19" max="19" width="9.140625" style="87"/>
    <col min="20" max="20" width="17.5703125" style="87" bestFit="1" customWidth="1"/>
    <col min="21" max="16384" width="9.140625" style="87"/>
  </cols>
  <sheetData>
    <row r="1" spans="1:17" ht="15.75" customHeight="1" x14ac:dyDescent="0.25">
      <c r="A1" s="125" t="s">
        <v>38</v>
      </c>
      <c r="B1" s="125"/>
      <c r="C1" s="125"/>
      <c r="D1" s="125"/>
      <c r="E1" s="125"/>
      <c r="F1" s="125"/>
      <c r="G1" s="125"/>
      <c r="H1" s="125"/>
      <c r="I1" s="125"/>
      <c r="J1" s="125"/>
    </row>
    <row r="2" spans="1:17" ht="15.75" x14ac:dyDescent="0.25">
      <c r="A2" s="88" t="s">
        <v>27</v>
      </c>
      <c r="B2" s="89"/>
      <c r="C2" s="89"/>
      <c r="D2" s="89"/>
      <c r="E2" s="89"/>
      <c r="F2" s="89"/>
      <c r="G2" s="89"/>
      <c r="H2" s="89"/>
      <c r="I2" s="89"/>
      <c r="J2" s="89"/>
    </row>
    <row r="3" spans="1:17" x14ac:dyDescent="0.2">
      <c r="A3" s="90" t="s">
        <v>39</v>
      </c>
      <c r="B3" s="126"/>
      <c r="C3" s="126"/>
      <c r="D3" s="126"/>
    </row>
    <row r="4" spans="1:17" x14ac:dyDescent="0.2">
      <c r="A4" s="90" t="s">
        <v>40</v>
      </c>
      <c r="B4" s="127" t="s">
        <v>41</v>
      </c>
      <c r="C4" s="127"/>
      <c r="D4" s="127"/>
      <c r="E4" s="90"/>
    </row>
    <row r="5" spans="1:17" x14ac:dyDescent="0.2">
      <c r="D5" s="91"/>
      <c r="E5" s="90"/>
    </row>
    <row r="8" spans="1:17" ht="13.5" thickBot="1" x14ac:dyDescent="0.25"/>
    <row r="9" spans="1:17" s="92" customFormat="1" ht="13.5" thickBot="1" x14ac:dyDescent="0.25">
      <c r="B9" s="128" t="s">
        <v>42</v>
      </c>
      <c r="C9" s="129"/>
      <c r="D9" s="130"/>
      <c r="E9" s="128" t="s">
        <v>43</v>
      </c>
      <c r="F9" s="129"/>
      <c r="G9" s="130"/>
      <c r="H9" s="128" t="s">
        <v>44</v>
      </c>
      <c r="I9" s="129"/>
      <c r="J9" s="130"/>
      <c r="K9" s="128" t="s">
        <v>45</v>
      </c>
      <c r="L9" s="129"/>
      <c r="M9" s="130"/>
      <c r="N9" s="128" t="s">
        <v>46</v>
      </c>
      <c r="O9" s="129"/>
      <c r="P9" s="130"/>
    </row>
    <row r="10" spans="1:17" s="92" customFormat="1" ht="161.25" customHeight="1" thickBot="1" x14ac:dyDescent="0.25">
      <c r="B10" s="122" t="s">
        <v>54</v>
      </c>
      <c r="C10" s="123"/>
      <c r="D10" s="124"/>
      <c r="E10" s="119" t="s">
        <v>47</v>
      </c>
      <c r="F10" s="120"/>
      <c r="G10" s="121"/>
      <c r="H10" s="119" t="s">
        <v>48</v>
      </c>
      <c r="I10" s="120"/>
      <c r="J10" s="121"/>
      <c r="K10" s="119" t="s">
        <v>49</v>
      </c>
      <c r="L10" s="120"/>
      <c r="M10" s="121"/>
      <c r="N10" s="122" t="s">
        <v>53</v>
      </c>
      <c r="O10" s="123"/>
      <c r="P10" s="124"/>
    </row>
    <row r="11" spans="1:17" s="98" customFormat="1" ht="23.25" thickBot="1" x14ac:dyDescent="0.25">
      <c r="A11" s="93"/>
      <c r="B11" s="94" t="s">
        <v>50</v>
      </c>
      <c r="C11" s="95"/>
      <c r="D11" s="96"/>
      <c r="E11" s="94" t="s">
        <v>50</v>
      </c>
      <c r="F11" s="95"/>
      <c r="G11" s="96"/>
      <c r="H11" s="94" t="s">
        <v>50</v>
      </c>
      <c r="I11" s="95"/>
      <c r="J11" s="96"/>
      <c r="K11" s="94" t="s">
        <v>50</v>
      </c>
      <c r="L11" s="95"/>
      <c r="M11" s="96"/>
      <c r="N11" s="94" t="s">
        <v>50</v>
      </c>
      <c r="O11" s="95"/>
      <c r="P11" s="96"/>
      <c r="Q11" s="97" t="s">
        <v>12</v>
      </c>
    </row>
    <row r="12" spans="1:17" x14ac:dyDescent="0.2">
      <c r="A12" s="73" t="s">
        <v>30</v>
      </c>
      <c r="B12" s="99"/>
      <c r="C12" s="131">
        <v>7</v>
      </c>
      <c r="D12" s="100">
        <f>B12*$C$12</f>
        <v>0</v>
      </c>
      <c r="E12" s="99"/>
      <c r="F12" s="131">
        <v>6</v>
      </c>
      <c r="G12" s="100">
        <f>E12*$F$12</f>
        <v>0</v>
      </c>
      <c r="H12" s="99"/>
      <c r="I12" s="131">
        <v>4</v>
      </c>
      <c r="J12" s="100">
        <f>H12*$I$12</f>
        <v>0</v>
      </c>
      <c r="K12" s="99"/>
      <c r="L12" s="131">
        <v>1</v>
      </c>
      <c r="M12" s="100">
        <f>K12*$L$12</f>
        <v>0</v>
      </c>
      <c r="N12" s="99"/>
      <c r="O12" s="131">
        <v>2</v>
      </c>
      <c r="P12" s="100">
        <f>N12*$O$12</f>
        <v>0</v>
      </c>
      <c r="Q12" s="101">
        <f>D12+G12+J12+M12+P12</f>
        <v>0</v>
      </c>
    </row>
    <row r="13" spans="1:17" x14ac:dyDescent="0.2">
      <c r="A13" s="73" t="s">
        <v>31</v>
      </c>
      <c r="B13" s="99"/>
      <c r="C13" s="131"/>
      <c r="D13" s="100">
        <f>B13*$C$12</f>
        <v>0</v>
      </c>
      <c r="E13" s="99"/>
      <c r="F13" s="131"/>
      <c r="G13" s="100">
        <f>E13*$F$12</f>
        <v>0</v>
      </c>
      <c r="H13" s="99"/>
      <c r="I13" s="131"/>
      <c r="J13" s="100">
        <f>H13*$I$12</f>
        <v>0</v>
      </c>
      <c r="K13" s="99"/>
      <c r="L13" s="131"/>
      <c r="M13" s="100">
        <f>K13*$L$12</f>
        <v>0</v>
      </c>
      <c r="N13" s="99"/>
      <c r="O13" s="131"/>
      <c r="P13" s="100">
        <f>N13*$O$12</f>
        <v>0</v>
      </c>
      <c r="Q13" s="101">
        <f>D13+G13+J13+M13+P13</f>
        <v>0</v>
      </c>
    </row>
    <row r="14" spans="1:17" x14ac:dyDescent="0.2">
      <c r="A14" s="73" t="s">
        <v>32</v>
      </c>
      <c r="B14" s="99"/>
      <c r="C14" s="131"/>
      <c r="D14" s="100">
        <f>B14*$C$12</f>
        <v>0</v>
      </c>
      <c r="E14" s="99"/>
      <c r="F14" s="131"/>
      <c r="G14" s="100">
        <f>E14*$F$12</f>
        <v>0</v>
      </c>
      <c r="H14" s="99"/>
      <c r="I14" s="131"/>
      <c r="J14" s="100">
        <f>H14*$I$12</f>
        <v>0</v>
      </c>
      <c r="K14" s="99"/>
      <c r="L14" s="131"/>
      <c r="M14" s="100">
        <f>K14*$L$12</f>
        <v>0</v>
      </c>
      <c r="N14" s="99"/>
      <c r="O14" s="131"/>
      <c r="P14" s="100">
        <f>N14*$O$12</f>
        <v>0</v>
      </c>
      <c r="Q14" s="101">
        <f>D14+G14+J14+M14+P14</f>
        <v>0</v>
      </c>
    </row>
    <row r="15" spans="1:17" x14ac:dyDescent="0.2">
      <c r="A15" s="73" t="s">
        <v>33</v>
      </c>
      <c r="B15" s="99"/>
      <c r="C15" s="131"/>
      <c r="D15" s="100">
        <f>B15*$C$12</f>
        <v>0</v>
      </c>
      <c r="E15" s="99"/>
      <c r="F15" s="131"/>
      <c r="G15" s="100">
        <f>E15*$F$12</f>
        <v>0</v>
      </c>
      <c r="H15" s="99"/>
      <c r="I15" s="131"/>
      <c r="J15" s="100">
        <f>H15*$I$12</f>
        <v>0</v>
      </c>
      <c r="K15" s="99"/>
      <c r="L15" s="131"/>
      <c r="M15" s="100">
        <f>K15*$L$12</f>
        <v>0</v>
      </c>
      <c r="N15" s="99"/>
      <c r="O15" s="131"/>
      <c r="P15" s="100">
        <f>N15*$O$12</f>
        <v>0</v>
      </c>
      <c r="Q15" s="101">
        <f>D15+G15+J15+M15+P15</f>
        <v>0</v>
      </c>
    </row>
    <row r="16" spans="1:17" x14ac:dyDescent="0.2">
      <c r="A16" s="73" t="s">
        <v>34</v>
      </c>
      <c r="B16" s="99"/>
      <c r="C16" s="131"/>
      <c r="D16" s="100">
        <f>B16*$C$12</f>
        <v>0</v>
      </c>
      <c r="E16" s="99"/>
      <c r="F16" s="131"/>
      <c r="G16" s="100">
        <f>E16*$F$12</f>
        <v>0</v>
      </c>
      <c r="H16" s="99"/>
      <c r="I16" s="131"/>
      <c r="J16" s="100">
        <f>H16*$I$12</f>
        <v>0</v>
      </c>
      <c r="K16" s="99"/>
      <c r="L16" s="131"/>
      <c r="M16" s="100">
        <f>K16*$L$12</f>
        <v>0</v>
      </c>
      <c r="N16" s="99"/>
      <c r="O16" s="131"/>
      <c r="P16" s="100">
        <f>N16*$O$12</f>
        <v>0</v>
      </c>
      <c r="Q16" s="101">
        <f>D16+G16+J16+M16+P16</f>
        <v>0</v>
      </c>
    </row>
    <row r="17" spans="1:17" s="102" customFormat="1" x14ac:dyDescent="0.2">
      <c r="B17" s="103"/>
      <c r="C17" s="103"/>
      <c r="D17" s="103"/>
      <c r="E17" s="103"/>
      <c r="F17" s="103"/>
      <c r="G17" s="103"/>
      <c r="H17" s="103"/>
      <c r="I17" s="103"/>
      <c r="J17" s="103"/>
      <c r="K17" s="103"/>
      <c r="L17" s="103"/>
      <c r="M17" s="103"/>
      <c r="N17" s="103"/>
      <c r="O17" s="103"/>
      <c r="P17" s="103"/>
      <c r="Q17" s="103"/>
    </row>
    <row r="18" spans="1:17" s="104" customFormat="1" x14ac:dyDescent="0.2"/>
    <row r="20" spans="1:17" x14ac:dyDescent="0.2">
      <c r="A20" s="105" t="s">
        <v>51</v>
      </c>
      <c r="G20" s="106"/>
      <c r="H20" s="106"/>
    </row>
    <row r="21" spans="1:17" x14ac:dyDescent="0.2">
      <c r="G21" s="106"/>
      <c r="H21" s="106"/>
      <c r="I21" s="106"/>
      <c r="J21" s="106"/>
    </row>
    <row r="22" spans="1:17" ht="15" x14ac:dyDescent="0.25">
      <c r="G22" s="106"/>
      <c r="H22" s="106"/>
      <c r="I22" s="106"/>
      <c r="J22" s="106"/>
      <c r="O22" s="107"/>
      <c r="P22" s="108"/>
      <c r="Q22" s="109"/>
    </row>
    <row r="23" spans="1:17" ht="15" x14ac:dyDescent="0.25">
      <c r="G23" s="106"/>
      <c r="H23" s="106"/>
      <c r="I23" s="106"/>
      <c r="J23" s="106"/>
      <c r="O23" s="107"/>
      <c r="P23" s="108"/>
      <c r="Q23" s="109"/>
    </row>
    <row r="24" spans="1:17" ht="15" x14ac:dyDescent="0.25">
      <c r="G24" s="106"/>
      <c r="H24" s="106"/>
      <c r="I24" s="106"/>
      <c r="J24" s="106"/>
      <c r="O24" s="107"/>
      <c r="P24" s="108"/>
      <c r="Q24" s="109"/>
    </row>
    <row r="25" spans="1:17" ht="15" x14ac:dyDescent="0.25">
      <c r="G25" s="106"/>
      <c r="H25" s="106"/>
      <c r="I25" s="106"/>
      <c r="J25" s="106"/>
      <c r="O25" s="107"/>
      <c r="P25" s="108"/>
      <c r="Q25" s="109"/>
    </row>
    <row r="26" spans="1:17" ht="15" x14ac:dyDescent="0.25">
      <c r="G26" s="106"/>
      <c r="H26" s="106"/>
      <c r="I26" s="106"/>
      <c r="J26" s="106"/>
      <c r="O26" s="107"/>
      <c r="P26" s="108"/>
      <c r="Q26" s="109"/>
    </row>
    <row r="27" spans="1:17" ht="15" x14ac:dyDescent="0.25">
      <c r="G27" s="106"/>
      <c r="H27" s="106"/>
      <c r="I27" s="106"/>
      <c r="J27" s="106"/>
      <c r="O27" s="107"/>
      <c r="Q27" s="109"/>
    </row>
    <row r="28" spans="1:17" ht="15" x14ac:dyDescent="0.25">
      <c r="B28" s="106"/>
      <c r="C28" s="106"/>
      <c r="D28" s="106"/>
      <c r="E28" s="106"/>
      <c r="F28" s="106"/>
      <c r="G28" s="106"/>
      <c r="H28" s="106"/>
      <c r="I28" s="106"/>
      <c r="J28" s="106"/>
      <c r="O28" s="107"/>
      <c r="P28" s="108"/>
      <c r="Q28" s="109"/>
    </row>
    <row r="29" spans="1:17" ht="15" x14ac:dyDescent="0.25">
      <c r="H29" s="106"/>
      <c r="I29" s="106"/>
      <c r="J29" s="106"/>
      <c r="O29" s="107"/>
      <c r="Q29" s="109"/>
    </row>
    <row r="30" spans="1:17" ht="15" x14ac:dyDescent="0.25">
      <c r="I30" s="106"/>
      <c r="J30" s="106"/>
      <c r="K30" s="106"/>
      <c r="L30" s="106"/>
      <c r="M30" s="106"/>
      <c r="N30" s="106"/>
      <c r="O30" s="107"/>
      <c r="Q30" s="109"/>
    </row>
    <row r="31" spans="1:17" ht="15" x14ac:dyDescent="0.25">
      <c r="I31" s="106"/>
      <c r="J31" s="106"/>
      <c r="K31" s="106"/>
      <c r="L31" s="106"/>
      <c r="M31" s="106"/>
      <c r="N31" s="106"/>
      <c r="Q31" s="109"/>
    </row>
    <row r="32" spans="1:17" x14ac:dyDescent="0.2">
      <c r="L32" s="106"/>
      <c r="M32" s="106"/>
      <c r="N32" s="106"/>
    </row>
    <row r="33" spans="1:14" x14ac:dyDescent="0.2">
      <c r="L33" s="106"/>
      <c r="M33" s="106"/>
      <c r="N33" s="106"/>
    </row>
    <row r="34" spans="1:14" x14ac:dyDescent="0.2">
      <c r="L34" s="106"/>
      <c r="M34" s="106"/>
      <c r="N34" s="106"/>
    </row>
    <row r="35" spans="1:14" x14ac:dyDescent="0.2">
      <c r="L35" s="106"/>
      <c r="M35" s="106"/>
      <c r="N35" s="106"/>
    </row>
    <row r="48" spans="1:14" x14ac:dyDescent="0.2">
      <c r="A48" s="110" t="s">
        <v>52</v>
      </c>
    </row>
  </sheetData>
  <mergeCells count="18">
    <mergeCell ref="C12:C16"/>
    <mergeCell ref="F12:F16"/>
    <mergeCell ref="I12:I16"/>
    <mergeCell ref="L12:L16"/>
    <mergeCell ref="O12:O16"/>
    <mergeCell ref="K10:M10"/>
    <mergeCell ref="N10:P10"/>
    <mergeCell ref="A1:J1"/>
    <mergeCell ref="B3:D3"/>
    <mergeCell ref="B4:D4"/>
    <mergeCell ref="B9:D9"/>
    <mergeCell ref="E9:G9"/>
    <mergeCell ref="H9:J9"/>
    <mergeCell ref="K9:M9"/>
    <mergeCell ref="N9:P9"/>
    <mergeCell ref="B10:D10"/>
    <mergeCell ref="E10:G10"/>
    <mergeCell ref="H10:J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workbookViewId="0">
      <selection activeCell="K10" sqref="K10"/>
    </sheetView>
  </sheetViews>
  <sheetFormatPr defaultRowHeight="12.75" x14ac:dyDescent="0.2"/>
  <sheetData>
    <row r="1" spans="1:17" ht="15.75" x14ac:dyDescent="0.25">
      <c r="A1" s="112" t="s">
        <v>28</v>
      </c>
      <c r="B1" s="112"/>
      <c r="C1" s="112"/>
      <c r="D1" s="112"/>
      <c r="E1" s="113" t="s">
        <v>35</v>
      </c>
      <c r="F1" s="113"/>
      <c r="G1" s="113"/>
      <c r="H1" s="113"/>
      <c r="I1" s="113"/>
      <c r="J1" s="2"/>
      <c r="K1" s="5"/>
    </row>
    <row r="2" spans="1:17" ht="15.75" x14ac:dyDescent="0.25">
      <c r="A2" s="37"/>
      <c r="B2" s="38"/>
      <c r="C2" s="35"/>
      <c r="D2" s="35"/>
      <c r="E2" s="35"/>
      <c r="F2" s="35"/>
      <c r="G2" s="38"/>
      <c r="H2" s="38"/>
      <c r="I2" s="35"/>
      <c r="J2" s="1"/>
      <c r="K2" s="1"/>
    </row>
    <row r="3" spans="1:17" x14ac:dyDescent="0.2">
      <c r="A3" s="115"/>
      <c r="B3" s="115"/>
      <c r="C3" s="115"/>
      <c r="D3" s="39" t="s">
        <v>8</v>
      </c>
      <c r="E3" s="39" t="s">
        <v>9</v>
      </c>
      <c r="F3" s="39" t="s">
        <v>10</v>
      </c>
      <c r="G3" s="39" t="s">
        <v>11</v>
      </c>
      <c r="H3" s="39" t="s">
        <v>29</v>
      </c>
      <c r="I3" s="40" t="s">
        <v>12</v>
      </c>
      <c r="J3" s="4"/>
      <c r="K3" s="4"/>
      <c r="L3" s="4"/>
      <c r="M3" s="4"/>
      <c r="N3" s="4"/>
      <c r="O3" s="5"/>
      <c r="P3" s="5"/>
      <c r="Q3" s="5"/>
    </row>
    <row r="4" spans="1:17" x14ac:dyDescent="0.2">
      <c r="A4" s="111" t="s">
        <v>30</v>
      </c>
      <c r="B4" s="111"/>
      <c r="C4" s="111"/>
      <c r="D4" s="36">
        <v>0</v>
      </c>
      <c r="E4" s="36">
        <v>18</v>
      </c>
      <c r="F4" s="36">
        <v>20</v>
      </c>
      <c r="G4" s="36">
        <v>1</v>
      </c>
      <c r="H4" s="36">
        <v>0</v>
      </c>
      <c r="I4" s="41">
        <f>SUM(D4:H4)</f>
        <v>39</v>
      </c>
      <c r="J4" s="5"/>
      <c r="K4" s="5"/>
      <c r="L4" s="5"/>
      <c r="M4" s="5"/>
      <c r="N4" s="5"/>
      <c r="O4" s="5"/>
      <c r="P4" s="5"/>
      <c r="Q4" s="5"/>
    </row>
    <row r="5" spans="1:17" x14ac:dyDescent="0.2">
      <c r="A5" s="111" t="s">
        <v>31</v>
      </c>
      <c r="B5" s="111"/>
      <c r="C5" s="111"/>
      <c r="D5" s="36">
        <v>0</v>
      </c>
      <c r="E5" s="36">
        <v>30</v>
      </c>
      <c r="F5" s="36">
        <v>20</v>
      </c>
      <c r="G5" s="36">
        <v>5</v>
      </c>
      <c r="H5" s="36">
        <v>0</v>
      </c>
      <c r="I5" s="77">
        <f t="shared" ref="I5:I8" si="0">SUM(D5:H5)</f>
        <v>55</v>
      </c>
      <c r="J5" s="5"/>
      <c r="K5" s="5"/>
      <c r="L5" s="5"/>
      <c r="M5" s="5"/>
      <c r="N5" s="5"/>
      <c r="O5" s="5"/>
      <c r="P5" s="5"/>
      <c r="Q5" s="5"/>
    </row>
    <row r="6" spans="1:17" x14ac:dyDescent="0.2">
      <c r="A6" s="111" t="s">
        <v>32</v>
      </c>
      <c r="B6" s="111"/>
      <c r="C6" s="111"/>
      <c r="D6" s="36">
        <v>0</v>
      </c>
      <c r="E6" s="36">
        <v>30</v>
      </c>
      <c r="F6" s="36">
        <v>20</v>
      </c>
      <c r="G6" s="36">
        <v>5</v>
      </c>
      <c r="H6" s="36">
        <v>0</v>
      </c>
      <c r="I6" s="77">
        <f t="shared" si="0"/>
        <v>55</v>
      </c>
      <c r="J6" s="5"/>
      <c r="K6" s="5"/>
      <c r="L6" s="5"/>
      <c r="M6" s="5"/>
      <c r="N6" s="5"/>
      <c r="O6" s="5"/>
      <c r="P6" s="5"/>
      <c r="Q6" s="5"/>
    </row>
    <row r="7" spans="1:17" x14ac:dyDescent="0.2">
      <c r="A7" s="111" t="s">
        <v>33</v>
      </c>
      <c r="B7" s="111"/>
      <c r="C7" s="111"/>
      <c r="D7" s="36">
        <v>0</v>
      </c>
      <c r="E7" s="36">
        <v>30</v>
      </c>
      <c r="F7" s="36">
        <v>20</v>
      </c>
      <c r="G7" s="36">
        <v>1</v>
      </c>
      <c r="H7" s="36">
        <v>0</v>
      </c>
      <c r="I7" s="77">
        <f t="shared" si="0"/>
        <v>51</v>
      </c>
      <c r="J7" s="5"/>
      <c r="K7" s="5"/>
      <c r="L7" s="5"/>
      <c r="M7" s="5"/>
      <c r="N7" s="5"/>
      <c r="O7" s="5"/>
      <c r="P7" s="5"/>
      <c r="Q7" s="5"/>
    </row>
    <row r="8" spans="1:17" x14ac:dyDescent="0.2">
      <c r="A8" s="111" t="s">
        <v>34</v>
      </c>
      <c r="B8" s="111"/>
      <c r="C8" s="111"/>
      <c r="D8" s="36">
        <v>0</v>
      </c>
      <c r="E8" s="36">
        <v>30</v>
      </c>
      <c r="F8" s="36">
        <v>20</v>
      </c>
      <c r="G8" s="36">
        <v>5</v>
      </c>
      <c r="H8" s="36">
        <v>0</v>
      </c>
      <c r="I8" s="77">
        <f t="shared" si="0"/>
        <v>55</v>
      </c>
      <c r="J8" s="5"/>
      <c r="K8" s="5"/>
      <c r="L8" s="5"/>
      <c r="M8" s="5"/>
      <c r="N8" s="5"/>
      <c r="O8" s="5"/>
      <c r="P8" s="5"/>
      <c r="Q8" s="5"/>
    </row>
    <row r="9" spans="1:17" x14ac:dyDescent="0.2">
      <c r="A9" s="5"/>
      <c r="B9" s="5"/>
      <c r="C9" s="5"/>
      <c r="D9" s="5"/>
      <c r="E9" s="5"/>
      <c r="F9" s="5"/>
      <c r="G9" s="5"/>
      <c r="H9" s="5"/>
      <c r="I9" s="5"/>
      <c r="J9" s="5"/>
      <c r="K9" s="5"/>
      <c r="L9" s="5"/>
      <c r="M9" s="5"/>
      <c r="N9" s="5"/>
      <c r="O9" s="5"/>
      <c r="P9" s="5"/>
      <c r="Q9" s="5"/>
    </row>
    <row r="10" spans="1:17" x14ac:dyDescent="0.2">
      <c r="A10" s="5"/>
      <c r="B10" s="5"/>
      <c r="C10" s="5"/>
      <c r="D10" s="5"/>
      <c r="E10" s="5"/>
      <c r="F10" s="5"/>
      <c r="G10" s="5"/>
      <c r="H10" s="5"/>
      <c r="I10" s="5"/>
      <c r="J10" s="5"/>
      <c r="K10" s="5"/>
      <c r="L10" s="5"/>
      <c r="M10" s="5"/>
      <c r="N10" s="5"/>
      <c r="O10" s="5"/>
      <c r="P10" s="5"/>
      <c r="Q10" s="5"/>
    </row>
    <row r="11" spans="1:17" x14ac:dyDescent="0.2">
      <c r="A11" s="5"/>
      <c r="B11" s="5"/>
      <c r="C11" s="5"/>
      <c r="D11" s="5"/>
      <c r="E11" s="5"/>
      <c r="F11" s="5"/>
      <c r="G11" s="5"/>
      <c r="H11" s="5"/>
      <c r="I11" s="5"/>
      <c r="J11" s="5"/>
      <c r="K11" s="5"/>
      <c r="L11" s="5"/>
      <c r="M11" s="5"/>
      <c r="N11" s="5"/>
      <c r="O11" s="5"/>
      <c r="P11" s="5"/>
      <c r="Q11" s="5"/>
    </row>
    <row r="12" spans="1:17" x14ac:dyDescent="0.2">
      <c r="A12" s="5"/>
      <c r="B12" s="5"/>
      <c r="C12" s="5"/>
      <c r="D12" s="5"/>
      <c r="E12" s="5"/>
      <c r="F12" s="5"/>
      <c r="G12" s="5"/>
      <c r="H12" s="5"/>
      <c r="I12" s="5"/>
      <c r="J12" s="5"/>
      <c r="K12" s="5"/>
      <c r="L12" s="5"/>
      <c r="M12" s="5"/>
      <c r="N12" s="5"/>
      <c r="O12" s="5"/>
      <c r="P12" s="5"/>
      <c r="Q12" s="5"/>
    </row>
    <row r="13" spans="1:17" x14ac:dyDescent="0.2">
      <c r="A13" s="5"/>
      <c r="B13" s="5"/>
      <c r="C13" s="5"/>
      <c r="D13" s="5"/>
      <c r="E13" s="5"/>
      <c r="F13" s="5"/>
      <c r="G13" s="5"/>
      <c r="H13" s="5"/>
      <c r="I13" s="5"/>
      <c r="J13" s="5"/>
      <c r="K13" s="5"/>
      <c r="L13" s="5"/>
      <c r="M13" s="5"/>
      <c r="N13" s="5"/>
      <c r="O13" s="5"/>
      <c r="P13" s="5"/>
      <c r="Q13" s="5"/>
    </row>
    <row r="14" spans="1:17" x14ac:dyDescent="0.2">
      <c r="A14" s="5"/>
      <c r="B14" s="5"/>
      <c r="C14" s="5"/>
      <c r="D14" s="5"/>
      <c r="E14" s="5"/>
      <c r="F14" s="5"/>
      <c r="G14" s="5"/>
      <c r="H14" s="5"/>
      <c r="I14" s="5"/>
      <c r="J14" s="5"/>
      <c r="K14" s="5"/>
      <c r="L14" s="5"/>
      <c r="M14" s="5"/>
      <c r="N14" s="5"/>
      <c r="O14" s="5"/>
      <c r="P14" s="5"/>
      <c r="Q14" s="5"/>
    </row>
    <row r="15" spans="1:17" x14ac:dyDescent="0.2">
      <c r="A15" s="5"/>
      <c r="B15" s="5"/>
      <c r="C15" s="5"/>
      <c r="D15" s="5"/>
      <c r="E15" s="5"/>
      <c r="F15" s="5"/>
      <c r="G15" s="5"/>
      <c r="H15" s="5"/>
      <c r="I15" s="5"/>
      <c r="J15" s="5"/>
      <c r="K15" s="5"/>
      <c r="L15" s="5"/>
      <c r="M15" s="5"/>
      <c r="N15" s="5"/>
      <c r="O15" s="5"/>
      <c r="P15" s="5"/>
      <c r="Q15" s="5"/>
    </row>
  </sheetData>
  <mergeCells count="8">
    <mergeCell ref="A7:C7"/>
    <mergeCell ref="A8:C8"/>
    <mergeCell ref="A6:C6"/>
    <mergeCell ref="A1:D1"/>
    <mergeCell ref="E1:I1"/>
    <mergeCell ref="A3:C3"/>
    <mergeCell ref="A4:C4"/>
    <mergeCell ref="A5:C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election activeCell="I15" sqref="I15"/>
    </sheetView>
  </sheetViews>
  <sheetFormatPr defaultRowHeight="12.75" x14ac:dyDescent="0.2"/>
  <sheetData>
    <row r="1" spans="1:14" ht="15.75" x14ac:dyDescent="0.25">
      <c r="A1" s="112" t="s">
        <v>28</v>
      </c>
      <c r="B1" s="112"/>
      <c r="C1" s="112"/>
      <c r="D1" s="112"/>
      <c r="E1" s="113">
        <v>0</v>
      </c>
      <c r="F1" s="113"/>
      <c r="G1" s="113"/>
      <c r="H1" s="113"/>
      <c r="I1" s="113"/>
      <c r="J1" s="2"/>
      <c r="K1" s="5"/>
    </row>
    <row r="2" spans="1:14" ht="15.75" x14ac:dyDescent="0.25">
      <c r="A2" s="43"/>
      <c r="B2" s="47"/>
      <c r="C2" s="42"/>
      <c r="D2" s="42"/>
      <c r="E2" s="42"/>
      <c r="F2" s="42"/>
      <c r="G2" s="47"/>
      <c r="H2" s="47"/>
      <c r="I2" s="42"/>
      <c r="J2" s="1"/>
      <c r="K2" s="1"/>
    </row>
    <row r="3" spans="1:14" x14ac:dyDescent="0.2">
      <c r="A3" s="114"/>
      <c r="B3" s="114"/>
      <c r="C3" s="114"/>
      <c r="D3" s="44" t="s">
        <v>8</v>
      </c>
      <c r="E3" s="44" t="s">
        <v>9</v>
      </c>
      <c r="F3" s="44" t="s">
        <v>10</v>
      </c>
      <c r="G3" s="44" t="s">
        <v>11</v>
      </c>
      <c r="H3" s="44" t="s">
        <v>29</v>
      </c>
      <c r="I3" s="45" t="s">
        <v>12</v>
      </c>
      <c r="J3" s="4"/>
      <c r="K3" s="4"/>
      <c r="L3" s="4"/>
      <c r="M3" s="4"/>
      <c r="N3" s="4"/>
    </row>
    <row r="4" spans="1:14" x14ac:dyDescent="0.2">
      <c r="A4" s="111" t="s">
        <v>30</v>
      </c>
      <c r="B4" s="111"/>
      <c r="C4" s="111"/>
      <c r="D4" s="42">
        <v>0</v>
      </c>
      <c r="E4" s="42">
        <v>12</v>
      </c>
      <c r="F4" s="42">
        <v>8</v>
      </c>
      <c r="G4" s="42">
        <v>1</v>
      </c>
      <c r="H4" s="42">
        <v>0</v>
      </c>
      <c r="I4" s="46">
        <f>SUM(D4:H4)</f>
        <v>21</v>
      </c>
      <c r="J4" s="5"/>
      <c r="K4" s="5"/>
      <c r="L4" s="5"/>
      <c r="M4" s="5"/>
      <c r="N4" s="5"/>
    </row>
    <row r="5" spans="1:14" x14ac:dyDescent="0.2">
      <c r="A5" s="111" t="s">
        <v>31</v>
      </c>
      <c r="B5" s="111"/>
      <c r="C5" s="111"/>
      <c r="D5" s="42">
        <v>0</v>
      </c>
      <c r="E5" s="42">
        <v>18</v>
      </c>
      <c r="F5" s="42">
        <v>12</v>
      </c>
      <c r="G5" s="42">
        <v>3</v>
      </c>
      <c r="H5" s="42">
        <v>0</v>
      </c>
      <c r="I5" s="77">
        <f t="shared" ref="I5:I8" si="0">SUM(D5:H5)</f>
        <v>33</v>
      </c>
      <c r="J5" s="5"/>
      <c r="K5" s="5"/>
      <c r="L5" s="5"/>
      <c r="M5" s="5"/>
      <c r="N5" s="5"/>
    </row>
    <row r="6" spans="1:14" x14ac:dyDescent="0.2">
      <c r="A6" s="111" t="s">
        <v>32</v>
      </c>
      <c r="B6" s="111"/>
      <c r="C6" s="111"/>
      <c r="D6" s="42">
        <v>0</v>
      </c>
      <c r="E6" s="42">
        <v>24</v>
      </c>
      <c r="F6" s="42">
        <v>16</v>
      </c>
      <c r="G6" s="42">
        <v>1</v>
      </c>
      <c r="H6" s="42">
        <v>0</v>
      </c>
      <c r="I6" s="77">
        <f t="shared" si="0"/>
        <v>41</v>
      </c>
      <c r="J6" s="5"/>
      <c r="K6" s="5"/>
      <c r="L6" s="5"/>
      <c r="M6" s="5"/>
      <c r="N6" s="5"/>
    </row>
    <row r="7" spans="1:14" x14ac:dyDescent="0.2">
      <c r="A7" s="111" t="s">
        <v>33</v>
      </c>
      <c r="B7" s="111"/>
      <c r="C7" s="111"/>
      <c r="D7" s="42">
        <v>0</v>
      </c>
      <c r="E7" s="42">
        <v>24</v>
      </c>
      <c r="F7" s="42">
        <v>16</v>
      </c>
      <c r="G7" s="42">
        <v>1</v>
      </c>
      <c r="H7" s="42">
        <v>0</v>
      </c>
      <c r="I7" s="77">
        <f t="shared" si="0"/>
        <v>41</v>
      </c>
      <c r="J7" s="5"/>
      <c r="K7" s="5"/>
      <c r="L7" s="5"/>
      <c r="M7" s="5"/>
      <c r="N7" s="5"/>
    </row>
    <row r="8" spans="1:14" x14ac:dyDescent="0.2">
      <c r="A8" s="111" t="s">
        <v>34</v>
      </c>
      <c r="B8" s="111"/>
      <c r="C8" s="111"/>
      <c r="D8" s="42">
        <v>0</v>
      </c>
      <c r="E8" s="42">
        <v>12</v>
      </c>
      <c r="F8" s="42">
        <v>8</v>
      </c>
      <c r="G8" s="42">
        <v>1</v>
      </c>
      <c r="H8" s="42">
        <v>0</v>
      </c>
      <c r="I8" s="77">
        <f t="shared" si="0"/>
        <v>21</v>
      </c>
      <c r="J8" s="5"/>
      <c r="K8" s="5"/>
      <c r="L8" s="5"/>
      <c r="M8" s="5"/>
      <c r="N8" s="5"/>
    </row>
    <row r="9" spans="1:14" x14ac:dyDescent="0.2">
      <c r="A9" s="5"/>
      <c r="B9" s="5"/>
      <c r="C9" s="5"/>
      <c r="D9" s="5"/>
      <c r="E9" s="5"/>
      <c r="F9" s="5"/>
      <c r="G9" s="5"/>
      <c r="H9" s="5"/>
      <c r="I9" s="5"/>
      <c r="J9" s="5"/>
      <c r="K9" s="5"/>
      <c r="L9" s="5"/>
      <c r="M9" s="5"/>
      <c r="N9" s="5"/>
    </row>
    <row r="10" spans="1:14" x14ac:dyDescent="0.2">
      <c r="A10" s="5"/>
      <c r="B10" s="5"/>
      <c r="C10" s="5"/>
      <c r="D10" s="5"/>
      <c r="E10" s="5"/>
      <c r="F10" s="5"/>
      <c r="G10" s="5"/>
      <c r="H10" s="5"/>
      <c r="I10" s="5"/>
      <c r="J10" s="5"/>
      <c r="K10" s="5"/>
      <c r="L10" s="5"/>
      <c r="M10" s="5"/>
      <c r="N10" s="5"/>
    </row>
    <row r="11" spans="1:14" x14ac:dyDescent="0.2">
      <c r="A11" s="5"/>
      <c r="B11" s="5"/>
      <c r="C11" s="5"/>
      <c r="D11" s="5"/>
      <c r="E11" s="5"/>
      <c r="F11" s="5"/>
      <c r="G11" s="5"/>
      <c r="H11" s="5"/>
      <c r="I11" s="5"/>
      <c r="J11" s="5"/>
      <c r="K11" s="5"/>
      <c r="L11" s="5"/>
      <c r="M11" s="5"/>
      <c r="N11" s="5"/>
    </row>
    <row r="12" spans="1:14" x14ac:dyDescent="0.2">
      <c r="A12" s="5"/>
      <c r="B12" s="5"/>
      <c r="C12" s="5"/>
      <c r="D12" s="5"/>
      <c r="E12" s="5"/>
      <c r="F12" s="5"/>
      <c r="G12" s="5"/>
      <c r="H12" s="5"/>
      <c r="I12" s="5"/>
      <c r="J12" s="5"/>
      <c r="K12" s="5"/>
      <c r="L12" s="5"/>
      <c r="M12" s="5"/>
      <c r="N12" s="5"/>
    </row>
    <row r="13" spans="1:14" x14ac:dyDescent="0.2">
      <c r="A13" s="5"/>
      <c r="B13" s="5"/>
      <c r="C13" s="5"/>
      <c r="D13" s="5"/>
      <c r="E13" s="5"/>
      <c r="F13" s="5"/>
      <c r="G13" s="5"/>
      <c r="H13" s="5"/>
      <c r="I13" s="5"/>
      <c r="J13" s="5"/>
      <c r="K13" s="5"/>
      <c r="L13" s="5"/>
      <c r="M13" s="5"/>
      <c r="N13" s="5"/>
    </row>
    <row r="14" spans="1:14" x14ac:dyDescent="0.2">
      <c r="A14" s="5"/>
      <c r="B14" s="5"/>
      <c r="C14" s="5"/>
      <c r="D14" s="5"/>
      <c r="E14" s="5"/>
      <c r="F14" s="5"/>
      <c r="G14" s="5"/>
      <c r="H14" s="5"/>
      <c r="I14" s="5"/>
      <c r="J14" s="5"/>
      <c r="K14" s="5"/>
      <c r="L14" s="5"/>
      <c r="M14" s="5"/>
      <c r="N14" s="5"/>
    </row>
    <row r="15" spans="1:14" x14ac:dyDescent="0.2">
      <c r="A15" s="5"/>
      <c r="B15" s="5"/>
      <c r="C15" s="5"/>
      <c r="D15" s="5"/>
      <c r="E15" s="5"/>
      <c r="F15" s="5"/>
      <c r="G15" s="5"/>
      <c r="H15" s="5"/>
      <c r="I15" s="5"/>
      <c r="J15" s="5"/>
      <c r="K15" s="5"/>
      <c r="L15" s="5"/>
      <c r="M15" s="5"/>
      <c r="N15" s="5"/>
    </row>
    <row r="16" spans="1:14" x14ac:dyDescent="0.2">
      <c r="A16" s="5"/>
      <c r="B16" s="5"/>
      <c r="C16" s="5"/>
      <c r="D16" s="5"/>
      <c r="E16" s="5"/>
      <c r="F16" s="5"/>
      <c r="G16" s="5"/>
      <c r="H16" s="5"/>
      <c r="I16" s="5"/>
      <c r="J16" s="5"/>
      <c r="K16" s="5"/>
      <c r="L16" s="5"/>
      <c r="M16" s="5"/>
      <c r="N16" s="5"/>
    </row>
    <row r="17" spans="1:14" x14ac:dyDescent="0.2">
      <c r="A17" s="5"/>
      <c r="B17" s="5"/>
      <c r="C17" s="5"/>
      <c r="D17" s="5"/>
      <c r="E17" s="5"/>
      <c r="F17" s="5"/>
      <c r="G17" s="5"/>
      <c r="H17" s="5"/>
      <c r="I17" s="5"/>
      <c r="J17" s="5"/>
      <c r="K17" s="5"/>
      <c r="L17" s="5"/>
      <c r="M17" s="5"/>
      <c r="N17" s="5"/>
    </row>
    <row r="18" spans="1:14" x14ac:dyDescent="0.2">
      <c r="A18" s="5"/>
      <c r="B18" s="5"/>
      <c r="C18" s="5"/>
      <c r="D18" s="5"/>
      <c r="E18" s="5"/>
      <c r="F18" s="5"/>
      <c r="G18" s="5"/>
      <c r="H18" s="5"/>
      <c r="I18" s="5"/>
      <c r="J18" s="5"/>
      <c r="K18" s="5"/>
      <c r="L18" s="5"/>
      <c r="M18" s="5"/>
      <c r="N18" s="5"/>
    </row>
    <row r="19" spans="1:14" x14ac:dyDescent="0.2">
      <c r="A19" s="5"/>
      <c r="B19" s="5"/>
      <c r="C19" s="5"/>
      <c r="D19" s="5"/>
      <c r="E19" s="5"/>
      <c r="F19" s="5"/>
      <c r="G19" s="5"/>
      <c r="H19" s="5"/>
      <c r="I19" s="5"/>
      <c r="J19" s="5"/>
      <c r="K19" s="5"/>
      <c r="L19" s="5"/>
      <c r="M19" s="5"/>
      <c r="N19" s="5"/>
    </row>
    <row r="20" spans="1:14" x14ac:dyDescent="0.2">
      <c r="A20" s="5"/>
      <c r="B20" s="5"/>
      <c r="C20" s="5"/>
      <c r="D20" s="5"/>
      <c r="E20" s="5"/>
      <c r="F20" s="5"/>
      <c r="G20" s="5"/>
      <c r="H20" s="5"/>
      <c r="I20" s="5"/>
      <c r="J20" s="5"/>
      <c r="K20" s="5"/>
      <c r="L20" s="5"/>
      <c r="M20" s="5"/>
      <c r="N20" s="5"/>
    </row>
  </sheetData>
  <mergeCells count="8">
    <mergeCell ref="A7:C7"/>
    <mergeCell ref="A8:C8"/>
    <mergeCell ref="A6:C6"/>
    <mergeCell ref="A1:D1"/>
    <mergeCell ref="E1:I1"/>
    <mergeCell ref="A3:C3"/>
    <mergeCell ref="A4:C4"/>
    <mergeCell ref="A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I4" sqref="I4:I8"/>
    </sheetView>
  </sheetViews>
  <sheetFormatPr defaultRowHeight="12.75" x14ac:dyDescent="0.2"/>
  <sheetData>
    <row r="1" spans="1:13" ht="15.75" x14ac:dyDescent="0.25">
      <c r="A1" s="112" t="s">
        <v>28</v>
      </c>
      <c r="B1" s="112"/>
      <c r="C1" s="112"/>
      <c r="D1" s="112"/>
      <c r="E1" s="113" t="s">
        <v>36</v>
      </c>
      <c r="F1" s="113"/>
      <c r="G1" s="113"/>
      <c r="H1" s="113"/>
      <c r="I1" s="113"/>
      <c r="J1" s="2"/>
      <c r="K1" s="5"/>
    </row>
    <row r="2" spans="1:13" ht="15.75" x14ac:dyDescent="0.25">
      <c r="A2" s="49"/>
      <c r="B2" s="53"/>
      <c r="C2" s="48"/>
      <c r="D2" s="48"/>
      <c r="E2" s="48"/>
      <c r="F2" s="48"/>
      <c r="G2" s="53"/>
      <c r="H2" s="53"/>
      <c r="I2" s="48"/>
      <c r="J2" s="1"/>
      <c r="K2" s="1"/>
    </row>
    <row r="3" spans="1:13" x14ac:dyDescent="0.2">
      <c r="A3" s="114"/>
      <c r="B3" s="114"/>
      <c r="C3" s="114"/>
      <c r="D3" s="50" t="s">
        <v>8</v>
      </c>
      <c r="E3" s="50" t="s">
        <v>9</v>
      </c>
      <c r="F3" s="50" t="s">
        <v>10</v>
      </c>
      <c r="G3" s="50" t="s">
        <v>11</v>
      </c>
      <c r="H3" s="50" t="s">
        <v>29</v>
      </c>
      <c r="I3" s="51" t="s">
        <v>12</v>
      </c>
      <c r="J3" s="4"/>
      <c r="K3" s="4"/>
      <c r="L3" s="4"/>
      <c r="M3" s="4"/>
    </row>
    <row r="4" spans="1:13" x14ac:dyDescent="0.2">
      <c r="A4" s="111" t="s">
        <v>30</v>
      </c>
      <c r="B4" s="111"/>
      <c r="C4" s="111"/>
      <c r="D4" s="48">
        <v>0</v>
      </c>
      <c r="E4" s="48">
        <v>18</v>
      </c>
      <c r="F4" s="48">
        <v>12</v>
      </c>
      <c r="G4" s="48">
        <v>1</v>
      </c>
      <c r="H4" s="48">
        <v>0</v>
      </c>
      <c r="I4" s="52">
        <f>SUM(D4:H4)</f>
        <v>31</v>
      </c>
      <c r="J4" s="5"/>
      <c r="K4" s="5"/>
      <c r="L4" s="5"/>
      <c r="M4" s="5"/>
    </row>
    <row r="5" spans="1:13" x14ac:dyDescent="0.2">
      <c r="A5" s="111" t="s">
        <v>31</v>
      </c>
      <c r="B5" s="111"/>
      <c r="C5" s="111"/>
      <c r="D5" s="48">
        <v>0</v>
      </c>
      <c r="E5" s="48">
        <v>12</v>
      </c>
      <c r="F5" s="48">
        <v>8</v>
      </c>
      <c r="G5" s="48">
        <v>2</v>
      </c>
      <c r="H5" s="48">
        <v>0</v>
      </c>
      <c r="I5" s="77">
        <f t="shared" ref="I5:I8" si="0">SUM(D5:H5)</f>
        <v>22</v>
      </c>
      <c r="J5" s="5"/>
      <c r="K5" s="5"/>
      <c r="L5" s="5"/>
      <c r="M5" s="5"/>
    </row>
    <row r="6" spans="1:13" x14ac:dyDescent="0.2">
      <c r="A6" s="111" t="s">
        <v>32</v>
      </c>
      <c r="B6" s="111"/>
      <c r="C6" s="111"/>
      <c r="D6" s="48">
        <v>0</v>
      </c>
      <c r="E6" s="48">
        <v>24</v>
      </c>
      <c r="F6" s="48">
        <v>16</v>
      </c>
      <c r="G6" s="48">
        <v>3</v>
      </c>
      <c r="H6" s="48">
        <v>0</v>
      </c>
      <c r="I6" s="77">
        <f t="shared" si="0"/>
        <v>43</v>
      </c>
      <c r="J6" s="5"/>
      <c r="K6" s="5"/>
      <c r="L6" s="5"/>
      <c r="M6" s="5"/>
    </row>
    <row r="7" spans="1:13" x14ac:dyDescent="0.2">
      <c r="A7" s="111" t="s">
        <v>33</v>
      </c>
      <c r="B7" s="111"/>
      <c r="C7" s="111"/>
      <c r="D7" s="48">
        <v>0</v>
      </c>
      <c r="E7" s="48">
        <v>24</v>
      </c>
      <c r="F7" s="48">
        <v>16</v>
      </c>
      <c r="G7" s="48">
        <v>1</v>
      </c>
      <c r="H7" s="48">
        <v>0</v>
      </c>
      <c r="I7" s="77">
        <f t="shared" si="0"/>
        <v>41</v>
      </c>
      <c r="J7" s="5"/>
      <c r="K7" s="5"/>
      <c r="L7" s="5"/>
      <c r="M7" s="5"/>
    </row>
    <row r="8" spans="1:13" x14ac:dyDescent="0.2">
      <c r="A8" s="111" t="s">
        <v>34</v>
      </c>
      <c r="B8" s="111"/>
      <c r="C8" s="111"/>
      <c r="D8" s="48">
        <v>0</v>
      </c>
      <c r="E8" s="48">
        <v>12</v>
      </c>
      <c r="F8" s="48">
        <v>8</v>
      </c>
      <c r="G8" s="48">
        <v>1</v>
      </c>
      <c r="H8" s="48">
        <v>0</v>
      </c>
      <c r="I8" s="77">
        <f t="shared" si="0"/>
        <v>21</v>
      </c>
      <c r="J8" s="5"/>
      <c r="K8" s="5"/>
      <c r="L8" s="5"/>
      <c r="M8" s="5"/>
    </row>
    <row r="9" spans="1:13" x14ac:dyDescent="0.2">
      <c r="A9" s="5"/>
      <c r="B9" s="5"/>
      <c r="C9" s="5"/>
      <c r="D9" s="5"/>
      <c r="E9" s="5"/>
      <c r="F9" s="5"/>
      <c r="G9" s="5"/>
      <c r="H9" s="5"/>
      <c r="I9" s="5"/>
      <c r="J9" s="5"/>
      <c r="K9" s="5"/>
      <c r="L9" s="5"/>
      <c r="M9" s="5"/>
    </row>
    <row r="10" spans="1:13" x14ac:dyDescent="0.2">
      <c r="A10" s="5"/>
      <c r="B10" s="5"/>
      <c r="C10" s="5"/>
      <c r="D10" s="5"/>
      <c r="E10" s="5"/>
      <c r="F10" s="5"/>
      <c r="G10" s="5"/>
      <c r="H10" s="5"/>
      <c r="I10" s="5"/>
      <c r="J10" s="5"/>
      <c r="K10" s="5"/>
      <c r="L10" s="5"/>
      <c r="M10" s="5"/>
    </row>
    <row r="11" spans="1:13" x14ac:dyDescent="0.2">
      <c r="A11" s="5"/>
      <c r="B11" s="5"/>
      <c r="C11" s="5"/>
      <c r="D11" s="5"/>
      <c r="E11" s="5"/>
      <c r="F11" s="5"/>
      <c r="G11" s="5"/>
      <c r="H11" s="5"/>
      <c r="I11" s="5"/>
      <c r="J11" s="5"/>
      <c r="K11" s="5"/>
      <c r="L11" s="5"/>
      <c r="M11" s="5"/>
    </row>
  </sheetData>
  <mergeCells count="8">
    <mergeCell ref="A7:C7"/>
    <mergeCell ref="A8:C8"/>
    <mergeCell ref="A6:C6"/>
    <mergeCell ref="A1:D1"/>
    <mergeCell ref="E1:I1"/>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activeCell="J13" sqref="J13"/>
    </sheetView>
  </sheetViews>
  <sheetFormatPr defaultRowHeight="12.75" x14ac:dyDescent="0.2"/>
  <sheetData>
    <row r="1" spans="1:11" ht="15.75" x14ac:dyDescent="0.25">
      <c r="A1" s="112" t="s">
        <v>28</v>
      </c>
      <c r="B1" s="112"/>
      <c r="C1" s="112"/>
      <c r="D1" s="112"/>
      <c r="E1" s="113" t="s">
        <v>37</v>
      </c>
      <c r="F1" s="113"/>
      <c r="G1" s="113"/>
      <c r="H1" s="113"/>
      <c r="I1" s="113"/>
      <c r="J1" s="2"/>
      <c r="K1" s="5"/>
    </row>
    <row r="2" spans="1:11" ht="15.75" x14ac:dyDescent="0.25">
      <c r="A2" s="56"/>
      <c r="B2" s="57"/>
      <c r="C2" s="54"/>
      <c r="D2" s="54"/>
      <c r="E2" s="54"/>
      <c r="F2" s="54"/>
      <c r="G2" s="57"/>
      <c r="H2" s="57"/>
      <c r="I2" s="54"/>
      <c r="J2" s="1"/>
      <c r="K2" s="1"/>
    </row>
    <row r="3" spans="1:11" x14ac:dyDescent="0.2">
      <c r="A3" s="114"/>
      <c r="B3" s="114"/>
      <c r="C3" s="114"/>
      <c r="D3" s="58" t="s">
        <v>8</v>
      </c>
      <c r="E3" s="58" t="s">
        <v>9</v>
      </c>
      <c r="F3" s="58" t="s">
        <v>10</v>
      </c>
      <c r="G3" s="58" t="s">
        <v>11</v>
      </c>
      <c r="H3" s="58" t="s">
        <v>29</v>
      </c>
      <c r="I3" s="59" t="s">
        <v>12</v>
      </c>
      <c r="J3" s="4"/>
      <c r="K3" s="4"/>
    </row>
    <row r="4" spans="1:11" x14ac:dyDescent="0.2">
      <c r="A4" s="111" t="s">
        <v>30</v>
      </c>
      <c r="B4" s="111"/>
      <c r="C4" s="111"/>
      <c r="D4" s="55">
        <v>0</v>
      </c>
      <c r="E4" s="55">
        <v>21</v>
      </c>
      <c r="F4" s="55">
        <v>14</v>
      </c>
      <c r="G4" s="55">
        <v>3.5</v>
      </c>
      <c r="H4" s="55">
        <v>0</v>
      </c>
      <c r="I4" s="60">
        <f>SUM(D4:H4)</f>
        <v>38.5</v>
      </c>
      <c r="J4" s="5"/>
      <c r="K4" s="5"/>
    </row>
    <row r="5" spans="1:11" x14ac:dyDescent="0.2">
      <c r="A5" s="111" t="s">
        <v>31</v>
      </c>
      <c r="B5" s="111"/>
      <c r="C5" s="111"/>
      <c r="D5" s="55">
        <v>0</v>
      </c>
      <c r="E5" s="55">
        <v>21</v>
      </c>
      <c r="F5" s="55">
        <v>14</v>
      </c>
      <c r="G5" s="55">
        <v>3</v>
      </c>
      <c r="H5" s="55">
        <v>0</v>
      </c>
      <c r="I5" s="77">
        <f t="shared" ref="I5:I8" si="0">SUM(D5:H5)</f>
        <v>38</v>
      </c>
      <c r="J5" s="5"/>
      <c r="K5" s="5"/>
    </row>
    <row r="6" spans="1:11" x14ac:dyDescent="0.2">
      <c r="A6" s="111" t="s">
        <v>32</v>
      </c>
      <c r="B6" s="111"/>
      <c r="C6" s="111"/>
      <c r="D6" s="55">
        <v>0</v>
      </c>
      <c r="E6" s="55">
        <v>21</v>
      </c>
      <c r="F6" s="55">
        <v>14</v>
      </c>
      <c r="G6" s="55">
        <v>3.5</v>
      </c>
      <c r="H6" s="55">
        <v>0</v>
      </c>
      <c r="I6" s="77">
        <f t="shared" si="0"/>
        <v>38.5</v>
      </c>
      <c r="J6" s="5"/>
      <c r="K6" s="5"/>
    </row>
    <row r="7" spans="1:11" x14ac:dyDescent="0.2">
      <c r="A7" s="111" t="s">
        <v>33</v>
      </c>
      <c r="B7" s="111"/>
      <c r="C7" s="111"/>
      <c r="D7" s="55">
        <v>0</v>
      </c>
      <c r="E7" s="55">
        <v>24</v>
      </c>
      <c r="F7" s="55">
        <v>16</v>
      </c>
      <c r="G7" s="55">
        <v>4</v>
      </c>
      <c r="H7" s="55">
        <v>0</v>
      </c>
      <c r="I7" s="77">
        <f t="shared" si="0"/>
        <v>44</v>
      </c>
      <c r="J7" s="5"/>
      <c r="K7" s="5"/>
    </row>
    <row r="8" spans="1:11" x14ac:dyDescent="0.2">
      <c r="A8" s="111" t="s">
        <v>34</v>
      </c>
      <c r="B8" s="111"/>
      <c r="C8" s="111"/>
      <c r="D8" s="55">
        <v>0</v>
      </c>
      <c r="E8" s="55">
        <v>18</v>
      </c>
      <c r="F8" s="55">
        <v>12</v>
      </c>
      <c r="G8" s="55">
        <v>3.5</v>
      </c>
      <c r="H8" s="55">
        <v>0</v>
      </c>
      <c r="I8" s="77">
        <f t="shared" si="0"/>
        <v>33.5</v>
      </c>
      <c r="J8" s="5"/>
      <c r="K8" s="5"/>
    </row>
    <row r="9" spans="1:11" x14ac:dyDescent="0.2">
      <c r="A9" s="5"/>
      <c r="B9" s="5"/>
      <c r="C9" s="5"/>
      <c r="D9" s="5"/>
      <c r="E9" s="5"/>
      <c r="F9" s="5"/>
      <c r="G9" s="5"/>
      <c r="H9" s="5"/>
      <c r="I9" s="5"/>
      <c r="J9" s="5"/>
      <c r="K9" s="5"/>
    </row>
    <row r="10" spans="1:11" x14ac:dyDescent="0.2">
      <c r="A10" s="5"/>
      <c r="B10" s="5"/>
      <c r="C10" s="5"/>
      <c r="D10" s="5"/>
      <c r="E10" s="5"/>
      <c r="F10" s="5"/>
      <c r="G10" s="5"/>
      <c r="H10" s="5"/>
      <c r="I10" s="5"/>
      <c r="J10" s="5"/>
      <c r="K10" s="5"/>
    </row>
    <row r="11" spans="1:11" x14ac:dyDescent="0.2">
      <c r="A11" s="5"/>
      <c r="B11" s="5"/>
      <c r="C11" s="5"/>
      <c r="D11" s="5"/>
      <c r="E11" s="5"/>
      <c r="F11" s="5"/>
      <c r="G11" s="5"/>
      <c r="H11" s="5"/>
      <c r="I11" s="5"/>
      <c r="J11" s="5"/>
    </row>
  </sheetData>
  <mergeCells count="8">
    <mergeCell ref="A7:C7"/>
    <mergeCell ref="A8:C8"/>
    <mergeCell ref="A6:C6"/>
    <mergeCell ref="A1:D1"/>
    <mergeCell ref="E1:I1"/>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F8" sqref="F8"/>
    </sheetView>
  </sheetViews>
  <sheetFormatPr defaultRowHeight="12.75" x14ac:dyDescent="0.2"/>
  <sheetData>
    <row r="1" spans="1:14" ht="15.75" x14ac:dyDescent="0.25">
      <c r="A1" s="112" t="s">
        <v>28</v>
      </c>
      <c r="B1" s="112"/>
      <c r="C1" s="112"/>
      <c r="D1" s="112"/>
      <c r="E1" s="113">
        <v>0</v>
      </c>
      <c r="F1" s="113"/>
      <c r="G1" s="113"/>
      <c r="H1" s="113"/>
      <c r="I1" s="113"/>
      <c r="J1" s="2"/>
      <c r="K1" s="5"/>
    </row>
    <row r="2" spans="1:14" ht="15.75" x14ac:dyDescent="0.25">
      <c r="A2" s="68"/>
      <c r="B2" s="72"/>
      <c r="C2" s="67"/>
      <c r="D2" s="67"/>
      <c r="E2" s="67"/>
      <c r="F2" s="67"/>
      <c r="G2" s="72"/>
      <c r="H2" s="72"/>
      <c r="I2" s="67"/>
      <c r="J2" s="1"/>
      <c r="K2" s="1"/>
    </row>
    <row r="3" spans="1:14" x14ac:dyDescent="0.2">
      <c r="A3" s="114"/>
      <c r="B3" s="114"/>
      <c r="C3" s="114"/>
      <c r="D3" s="69" t="s">
        <v>8</v>
      </c>
      <c r="E3" s="69" t="s">
        <v>9</v>
      </c>
      <c r="F3" s="69" t="s">
        <v>10</v>
      </c>
      <c r="G3" s="69" t="s">
        <v>11</v>
      </c>
      <c r="H3" s="69" t="s">
        <v>29</v>
      </c>
      <c r="I3" s="70" t="s">
        <v>12</v>
      </c>
      <c r="J3" s="4"/>
      <c r="K3" s="4"/>
      <c r="L3" s="5"/>
      <c r="M3" s="5"/>
      <c r="N3" s="5"/>
    </row>
    <row r="4" spans="1:14" x14ac:dyDescent="0.2">
      <c r="A4" s="111" t="s">
        <v>30</v>
      </c>
      <c r="B4" s="111"/>
      <c r="C4" s="111"/>
      <c r="D4" s="67">
        <v>0</v>
      </c>
      <c r="E4" s="67">
        <v>15</v>
      </c>
      <c r="F4" s="67">
        <v>12</v>
      </c>
      <c r="G4" s="67">
        <v>1</v>
      </c>
      <c r="H4" s="67">
        <v>0</v>
      </c>
      <c r="I4" s="71">
        <f>SUM(D4:H4)</f>
        <v>28</v>
      </c>
      <c r="J4" s="5"/>
      <c r="K4" s="5"/>
      <c r="L4" s="5"/>
      <c r="M4" s="5"/>
      <c r="N4" s="5"/>
    </row>
    <row r="5" spans="1:14" x14ac:dyDescent="0.2">
      <c r="A5" s="111" t="s">
        <v>31</v>
      </c>
      <c r="B5" s="111"/>
      <c r="C5" s="111"/>
      <c r="D5" s="67">
        <v>0</v>
      </c>
      <c r="E5" s="67">
        <v>24</v>
      </c>
      <c r="F5" s="67">
        <v>16</v>
      </c>
      <c r="G5" s="67">
        <v>2</v>
      </c>
      <c r="H5" s="67">
        <v>0</v>
      </c>
      <c r="I5" s="77">
        <f t="shared" ref="I5:I8" si="0">SUM(D5:H5)</f>
        <v>42</v>
      </c>
      <c r="J5" s="5"/>
      <c r="K5" s="5"/>
      <c r="L5" s="5"/>
      <c r="M5" s="5"/>
      <c r="N5" s="5"/>
    </row>
    <row r="6" spans="1:14" x14ac:dyDescent="0.2">
      <c r="A6" s="111" t="s">
        <v>32</v>
      </c>
      <c r="B6" s="111"/>
      <c r="C6" s="111"/>
      <c r="D6" s="67">
        <v>0</v>
      </c>
      <c r="E6" s="67">
        <v>24</v>
      </c>
      <c r="F6" s="67">
        <v>17</v>
      </c>
      <c r="G6" s="67">
        <v>1</v>
      </c>
      <c r="H6" s="67">
        <v>0</v>
      </c>
      <c r="I6" s="77">
        <f t="shared" si="0"/>
        <v>42</v>
      </c>
      <c r="J6" s="5"/>
      <c r="K6" s="5"/>
      <c r="L6" s="5"/>
      <c r="M6" s="5"/>
      <c r="N6" s="5"/>
    </row>
    <row r="7" spans="1:14" x14ac:dyDescent="0.2">
      <c r="A7" s="111" t="s">
        <v>33</v>
      </c>
      <c r="B7" s="111"/>
      <c r="C7" s="111"/>
      <c r="D7" s="67">
        <v>0</v>
      </c>
      <c r="E7" s="67">
        <v>24</v>
      </c>
      <c r="F7" s="67">
        <v>17</v>
      </c>
      <c r="G7" s="67">
        <v>1</v>
      </c>
      <c r="H7" s="67">
        <v>0</v>
      </c>
      <c r="I7" s="77">
        <f t="shared" si="0"/>
        <v>42</v>
      </c>
      <c r="J7" s="5"/>
      <c r="K7" s="5"/>
      <c r="L7" s="5"/>
      <c r="M7" s="5"/>
      <c r="N7" s="5"/>
    </row>
    <row r="8" spans="1:14" x14ac:dyDescent="0.2">
      <c r="A8" s="111" t="s">
        <v>34</v>
      </c>
      <c r="B8" s="111"/>
      <c r="C8" s="111"/>
      <c r="D8" s="67">
        <v>0</v>
      </c>
      <c r="E8" s="67">
        <v>12</v>
      </c>
      <c r="F8" s="67">
        <v>8</v>
      </c>
      <c r="G8" s="67">
        <v>1</v>
      </c>
      <c r="H8" s="67">
        <v>0</v>
      </c>
      <c r="I8" s="77">
        <f t="shared" si="0"/>
        <v>21</v>
      </c>
      <c r="J8" s="5"/>
      <c r="K8" s="5"/>
      <c r="L8" s="5"/>
      <c r="M8" s="5"/>
      <c r="N8" s="5"/>
    </row>
    <row r="9" spans="1:14" x14ac:dyDescent="0.2">
      <c r="A9" s="5"/>
      <c r="B9" s="5"/>
      <c r="C9" s="5"/>
      <c r="D9" s="5"/>
      <c r="E9" s="5"/>
      <c r="F9" s="5"/>
      <c r="G9" s="5"/>
      <c r="H9" s="5"/>
      <c r="I9" s="5"/>
      <c r="J9" s="5"/>
      <c r="K9" s="5"/>
      <c r="L9" s="5"/>
      <c r="M9" s="5"/>
      <c r="N9" s="5"/>
    </row>
    <row r="10" spans="1:14" x14ac:dyDescent="0.2">
      <c r="A10" s="5"/>
      <c r="B10" s="5"/>
      <c r="C10" s="5"/>
      <c r="D10" s="5"/>
      <c r="E10" s="5"/>
      <c r="F10" s="5"/>
      <c r="G10" s="5"/>
      <c r="H10" s="5"/>
      <c r="I10" s="5"/>
      <c r="J10" s="5"/>
      <c r="K10" s="5"/>
      <c r="L10" s="5"/>
      <c r="M10" s="5"/>
      <c r="N10" s="5"/>
    </row>
    <row r="11" spans="1:14" x14ac:dyDescent="0.2">
      <c r="A11" s="5"/>
      <c r="B11" s="5"/>
      <c r="C11" s="5"/>
      <c r="D11" s="5"/>
      <c r="E11" s="5"/>
      <c r="F11" s="5"/>
      <c r="G11" s="5"/>
      <c r="H11" s="5"/>
      <c r="I11" s="5"/>
      <c r="J11" s="5"/>
      <c r="K11" s="5"/>
      <c r="L11" s="5"/>
      <c r="M11" s="5"/>
      <c r="N11" s="5"/>
    </row>
    <row r="12" spans="1:14" x14ac:dyDescent="0.2">
      <c r="A12" s="5"/>
      <c r="B12" s="5"/>
      <c r="C12" s="5"/>
      <c r="D12" s="5"/>
      <c r="E12" s="5"/>
      <c r="F12" s="5"/>
      <c r="G12" s="5"/>
      <c r="H12" s="5"/>
      <c r="I12" s="5"/>
      <c r="J12" s="5"/>
      <c r="K12" s="5"/>
      <c r="L12" s="5"/>
      <c r="M12" s="5"/>
      <c r="N12" s="5"/>
    </row>
    <row r="13" spans="1:14" x14ac:dyDescent="0.2">
      <c r="A13" s="5"/>
      <c r="B13" s="5"/>
      <c r="C13" s="5"/>
      <c r="D13" s="5"/>
      <c r="E13" s="5"/>
      <c r="F13" s="5"/>
      <c r="G13" s="5"/>
      <c r="H13" s="5"/>
      <c r="I13" s="5"/>
      <c r="J13" s="5"/>
      <c r="K13" s="5"/>
      <c r="L13" s="5"/>
      <c r="M13" s="5"/>
      <c r="N13" s="5"/>
    </row>
    <row r="14" spans="1:14" x14ac:dyDescent="0.2">
      <c r="A14" s="5"/>
      <c r="B14" s="5"/>
      <c r="C14" s="5"/>
      <c r="D14" s="5"/>
      <c r="E14" s="5"/>
      <c r="F14" s="5"/>
      <c r="G14" s="5"/>
      <c r="H14" s="5"/>
      <c r="I14" s="5"/>
      <c r="J14" s="5"/>
      <c r="K14" s="5"/>
      <c r="L14" s="5"/>
      <c r="M14" s="5"/>
      <c r="N14" s="5"/>
    </row>
    <row r="15" spans="1:14" x14ac:dyDescent="0.2">
      <c r="A15" s="5"/>
      <c r="B15" s="5"/>
      <c r="C15" s="5"/>
      <c r="D15" s="5"/>
      <c r="E15" s="5"/>
      <c r="F15" s="5"/>
      <c r="G15" s="5"/>
      <c r="H15" s="5"/>
      <c r="I15" s="5"/>
      <c r="J15" s="5"/>
      <c r="K15" s="5"/>
      <c r="L15" s="5"/>
      <c r="M15" s="5"/>
      <c r="N15" s="5"/>
    </row>
  </sheetData>
  <mergeCells count="8">
    <mergeCell ref="A7:C7"/>
    <mergeCell ref="A8:C8"/>
    <mergeCell ref="A6:C6"/>
    <mergeCell ref="A1:D1"/>
    <mergeCell ref="E1:I1"/>
    <mergeCell ref="A3:C3"/>
    <mergeCell ref="A4:C4"/>
    <mergeCell ref="A5: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8"/>
  <sheetViews>
    <sheetView workbookViewId="0">
      <selection activeCell="M29" sqref="M29"/>
    </sheetView>
  </sheetViews>
  <sheetFormatPr defaultRowHeight="12.75" x14ac:dyDescent="0.2"/>
  <cols>
    <col min="1" max="16384" width="9.140625" style="5"/>
  </cols>
  <sheetData>
    <row r="1" spans="1:11" ht="15.75" x14ac:dyDescent="0.25">
      <c r="A1" s="112" t="s">
        <v>28</v>
      </c>
      <c r="B1" s="112"/>
      <c r="C1" s="112"/>
      <c r="D1" s="112"/>
      <c r="E1" s="113">
        <v>0</v>
      </c>
      <c r="F1" s="113"/>
      <c r="G1" s="113"/>
      <c r="H1" s="113"/>
      <c r="I1" s="113"/>
      <c r="J1" s="2"/>
    </row>
    <row r="2" spans="1:11" ht="15.75" x14ac:dyDescent="0.25">
      <c r="A2" s="62"/>
      <c r="B2" s="66"/>
      <c r="C2" s="61"/>
      <c r="D2" s="61"/>
      <c r="E2" s="61"/>
      <c r="F2" s="61"/>
      <c r="G2" s="66"/>
      <c r="H2" s="66"/>
      <c r="I2" s="61"/>
      <c r="J2" s="1"/>
      <c r="K2" s="1"/>
    </row>
    <row r="3" spans="1:11" x14ac:dyDescent="0.2">
      <c r="A3" s="114"/>
      <c r="B3" s="114"/>
      <c r="C3" s="114"/>
      <c r="D3" s="63" t="s">
        <v>8</v>
      </c>
      <c r="E3" s="63" t="s">
        <v>9</v>
      </c>
      <c r="F3" s="63" t="s">
        <v>10</v>
      </c>
      <c r="G3" s="63" t="s">
        <v>11</v>
      </c>
      <c r="H3" s="63" t="s">
        <v>29</v>
      </c>
      <c r="I3" s="64" t="s">
        <v>12</v>
      </c>
      <c r="J3" s="4"/>
      <c r="K3" s="4"/>
    </row>
    <row r="4" spans="1:11" x14ac:dyDescent="0.2">
      <c r="A4" s="111" t="s">
        <v>30</v>
      </c>
      <c r="B4" s="111"/>
      <c r="C4" s="111"/>
      <c r="D4" s="61">
        <v>0</v>
      </c>
      <c r="E4" s="61">
        <v>0</v>
      </c>
      <c r="F4" s="61">
        <v>0</v>
      </c>
      <c r="G4" s="61">
        <v>0</v>
      </c>
      <c r="H4" s="61">
        <v>10</v>
      </c>
      <c r="I4" s="65">
        <v>10</v>
      </c>
    </row>
    <row r="5" spans="1:11" x14ac:dyDescent="0.2">
      <c r="A5" s="111" t="s">
        <v>31</v>
      </c>
      <c r="B5" s="111"/>
      <c r="C5" s="111"/>
      <c r="D5" s="61">
        <v>0</v>
      </c>
      <c r="E5" s="61">
        <v>0</v>
      </c>
      <c r="F5" s="61">
        <v>0</v>
      </c>
      <c r="G5" s="61">
        <v>0</v>
      </c>
      <c r="H5" s="61">
        <v>10</v>
      </c>
      <c r="I5" s="65">
        <v>10</v>
      </c>
    </row>
    <row r="6" spans="1:11" x14ac:dyDescent="0.2">
      <c r="A6" s="111" t="s">
        <v>32</v>
      </c>
      <c r="B6" s="111"/>
      <c r="C6" s="111"/>
      <c r="D6" s="61">
        <v>0</v>
      </c>
      <c r="E6" s="61">
        <v>0</v>
      </c>
      <c r="F6" s="61">
        <v>0</v>
      </c>
      <c r="G6" s="61">
        <v>0</v>
      </c>
      <c r="H6" s="61">
        <v>10</v>
      </c>
      <c r="I6" s="65">
        <v>10</v>
      </c>
    </row>
    <row r="7" spans="1:11" x14ac:dyDescent="0.2">
      <c r="A7" s="111" t="s">
        <v>33</v>
      </c>
      <c r="B7" s="111"/>
      <c r="C7" s="111"/>
      <c r="D7" s="61">
        <v>0</v>
      </c>
      <c r="E7" s="61">
        <v>0</v>
      </c>
      <c r="F7" s="61">
        <v>0</v>
      </c>
      <c r="G7" s="61">
        <v>0</v>
      </c>
      <c r="H7" s="61">
        <v>10</v>
      </c>
      <c r="I7" s="65">
        <v>10</v>
      </c>
    </row>
    <row r="8" spans="1:11" x14ac:dyDescent="0.2">
      <c r="A8" s="111" t="s">
        <v>34</v>
      </c>
      <c r="B8" s="111"/>
      <c r="C8" s="111"/>
      <c r="D8" s="61">
        <v>0</v>
      </c>
      <c r="E8" s="61">
        <v>0</v>
      </c>
      <c r="F8" s="61">
        <v>0</v>
      </c>
      <c r="G8" s="61">
        <v>0</v>
      </c>
      <c r="H8" s="61">
        <v>10</v>
      </c>
      <c r="I8" s="65">
        <v>10</v>
      </c>
    </row>
  </sheetData>
  <mergeCells count="8">
    <mergeCell ref="A7:C7"/>
    <mergeCell ref="A8:C8"/>
    <mergeCell ref="A6:C6"/>
    <mergeCell ref="A1:D1"/>
    <mergeCell ref="E1:I1"/>
    <mergeCell ref="A3:C3"/>
    <mergeCell ref="A4:C4"/>
    <mergeCell ref="A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8"/>
  <sheetViews>
    <sheetView workbookViewId="0">
      <selection activeCell="G7" sqref="G7"/>
    </sheetView>
  </sheetViews>
  <sheetFormatPr defaultRowHeight="12.75" x14ac:dyDescent="0.2"/>
  <cols>
    <col min="1" max="16384" width="9.140625" style="5"/>
  </cols>
  <sheetData>
    <row r="1" spans="1:16" ht="15.75" x14ac:dyDescent="0.25">
      <c r="A1" s="112" t="s">
        <v>28</v>
      </c>
      <c r="B1" s="112"/>
      <c r="C1" s="112"/>
      <c r="D1" s="112"/>
      <c r="E1" s="113">
        <v>0</v>
      </c>
      <c r="F1" s="113"/>
      <c r="G1" s="113"/>
      <c r="H1" s="113"/>
      <c r="I1" s="113"/>
      <c r="J1" s="2"/>
    </row>
    <row r="2" spans="1:16" ht="15.75" x14ac:dyDescent="0.25">
      <c r="A2" s="74"/>
      <c r="B2" s="78"/>
      <c r="C2" s="73"/>
      <c r="D2" s="73"/>
      <c r="E2" s="73"/>
      <c r="F2" s="73"/>
      <c r="G2" s="78"/>
      <c r="H2" s="78"/>
      <c r="I2" s="73"/>
      <c r="J2" s="1"/>
      <c r="K2" s="1"/>
    </row>
    <row r="3" spans="1:16" x14ac:dyDescent="0.2">
      <c r="A3" s="114"/>
      <c r="B3" s="114"/>
      <c r="C3" s="114"/>
      <c r="D3" s="75" t="s">
        <v>8</v>
      </c>
      <c r="E3" s="75" t="s">
        <v>9</v>
      </c>
      <c r="F3" s="75" t="s">
        <v>10</v>
      </c>
      <c r="G3" s="75" t="s">
        <v>11</v>
      </c>
      <c r="H3" s="75" t="s">
        <v>29</v>
      </c>
      <c r="I3" s="76" t="s">
        <v>12</v>
      </c>
      <c r="J3" s="4"/>
      <c r="K3" s="4"/>
      <c r="N3" s="4"/>
      <c r="O3" s="4"/>
      <c r="P3" s="4"/>
    </row>
    <row r="4" spans="1:16" x14ac:dyDescent="0.2">
      <c r="A4" s="111" t="s">
        <v>30</v>
      </c>
      <c r="B4" s="111"/>
      <c r="C4" s="111"/>
      <c r="D4" s="73">
        <v>31.5</v>
      </c>
      <c r="E4" s="73">
        <v>22.200000000000003</v>
      </c>
      <c r="F4" s="73">
        <v>16.8</v>
      </c>
      <c r="G4" s="73">
        <v>3.5</v>
      </c>
      <c r="H4" s="73">
        <v>0</v>
      </c>
      <c r="I4" s="77">
        <f>SUM(E4:H4)</f>
        <v>42.5</v>
      </c>
    </row>
    <row r="5" spans="1:16" x14ac:dyDescent="0.2">
      <c r="A5" s="111" t="s">
        <v>31</v>
      </c>
      <c r="B5" s="111"/>
      <c r="C5" s="111"/>
      <c r="D5" s="73">
        <v>21.7</v>
      </c>
      <c r="E5" s="73">
        <v>27</v>
      </c>
      <c r="F5" s="73">
        <v>18</v>
      </c>
      <c r="G5" s="73">
        <v>4.5</v>
      </c>
      <c r="H5" s="73">
        <v>0</v>
      </c>
      <c r="I5" s="77">
        <f t="shared" ref="I5:I7" si="0">SUM(E5:H5)</f>
        <v>49.5</v>
      </c>
    </row>
    <row r="6" spans="1:16" x14ac:dyDescent="0.2">
      <c r="A6" s="111" t="s">
        <v>32</v>
      </c>
      <c r="B6" s="111"/>
      <c r="C6" s="111"/>
      <c r="D6" s="73">
        <v>30.800000000000004</v>
      </c>
      <c r="E6" s="73">
        <v>26.400000000000002</v>
      </c>
      <c r="F6" s="73">
        <v>18</v>
      </c>
      <c r="G6" s="73">
        <v>3.5</v>
      </c>
      <c r="H6" s="73">
        <v>0</v>
      </c>
      <c r="I6" s="77">
        <f t="shared" si="0"/>
        <v>47.900000000000006</v>
      </c>
    </row>
    <row r="7" spans="1:16" x14ac:dyDescent="0.2">
      <c r="A7" s="111" t="s">
        <v>33</v>
      </c>
      <c r="B7" s="111"/>
      <c r="C7" s="111"/>
      <c r="D7" s="73">
        <v>32.199999999999996</v>
      </c>
      <c r="E7" s="73">
        <v>27</v>
      </c>
      <c r="F7" s="73">
        <v>17.600000000000001</v>
      </c>
      <c r="G7" s="73">
        <v>3.5</v>
      </c>
      <c r="H7" s="73">
        <v>0</v>
      </c>
      <c r="I7" s="77">
        <f t="shared" si="0"/>
        <v>48.1</v>
      </c>
    </row>
    <row r="8" spans="1:16" x14ac:dyDescent="0.2">
      <c r="A8" s="111" t="s">
        <v>34</v>
      </c>
      <c r="B8" s="111"/>
      <c r="C8" s="111"/>
      <c r="D8" s="73">
        <v>21</v>
      </c>
      <c r="E8" s="73">
        <v>21</v>
      </c>
      <c r="F8" s="73">
        <v>15.2</v>
      </c>
      <c r="G8" s="73">
        <v>3.5</v>
      </c>
      <c r="H8" s="73">
        <v>0</v>
      </c>
      <c r="I8" s="77">
        <f>SUM(E8:H8)</f>
        <v>39.700000000000003</v>
      </c>
    </row>
  </sheetData>
  <mergeCells count="8">
    <mergeCell ref="A7:C7"/>
    <mergeCell ref="A8:C8"/>
    <mergeCell ref="A6:C6"/>
    <mergeCell ref="A1:D1"/>
    <mergeCell ref="E1:I1"/>
    <mergeCell ref="A3:C3"/>
    <mergeCell ref="A4:C4"/>
    <mergeCell ref="A5:C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tabSelected="1" workbookViewId="0">
      <selection activeCell="O22" sqref="O22"/>
    </sheetView>
  </sheetViews>
  <sheetFormatPr defaultRowHeight="15" x14ac:dyDescent="0.2"/>
  <cols>
    <col min="1" max="1" width="33" style="9" customWidth="1"/>
    <col min="2" max="10" width="7.7109375" style="9" customWidth="1"/>
    <col min="11" max="12" width="7.5703125" style="9" customWidth="1"/>
    <col min="13" max="15" width="7.7109375" style="9" customWidth="1"/>
    <col min="16" max="16384" width="9.140625" style="9"/>
  </cols>
  <sheetData>
    <row r="1" spans="1:22" ht="15.75" x14ac:dyDescent="0.25">
      <c r="A1" s="6" t="s">
        <v>13</v>
      </c>
      <c r="B1" s="7"/>
      <c r="C1" s="6"/>
      <c r="D1" s="6"/>
      <c r="E1" s="6"/>
      <c r="F1" s="6"/>
      <c r="G1" s="6"/>
      <c r="H1" s="6"/>
      <c r="I1" s="6"/>
      <c r="J1" s="6"/>
      <c r="K1" s="6"/>
      <c r="L1" s="8"/>
      <c r="M1" s="8"/>
    </row>
    <row r="2" spans="1:22" ht="6" customHeight="1" x14ac:dyDescent="0.25">
      <c r="A2" s="6"/>
      <c r="B2" s="7"/>
      <c r="C2" s="6"/>
      <c r="D2" s="6"/>
      <c r="E2" s="6"/>
      <c r="F2" s="6"/>
      <c r="G2" s="6"/>
      <c r="H2" s="6"/>
      <c r="I2" s="6"/>
      <c r="J2" s="6"/>
      <c r="K2" s="6"/>
      <c r="L2" s="8"/>
      <c r="M2" s="8"/>
    </row>
    <row r="3" spans="1:22" ht="15.75" x14ac:dyDescent="0.25">
      <c r="A3" s="118" t="s">
        <v>27</v>
      </c>
      <c r="B3" s="118"/>
      <c r="C3" s="118"/>
      <c r="D3" s="118"/>
      <c r="E3" s="118"/>
      <c r="F3" s="118"/>
      <c r="G3" s="118"/>
      <c r="H3" s="118"/>
      <c r="I3" s="118"/>
      <c r="J3" s="118"/>
      <c r="K3" s="118"/>
      <c r="L3" s="8"/>
      <c r="M3" s="8"/>
    </row>
    <row r="4" spans="1:22" x14ac:dyDescent="0.2">
      <c r="A4" s="7"/>
      <c r="B4" s="7"/>
      <c r="C4" s="7"/>
      <c r="D4" s="7"/>
      <c r="E4" s="7"/>
      <c r="F4" s="7"/>
      <c r="G4" s="7"/>
      <c r="H4" s="7"/>
      <c r="I4" s="7"/>
      <c r="J4" s="10"/>
      <c r="K4" s="10"/>
      <c r="L4" s="11"/>
      <c r="M4" s="11"/>
    </row>
    <row r="5" spans="1:22" ht="15.75" x14ac:dyDescent="0.25">
      <c r="J5" s="116" t="s">
        <v>19</v>
      </c>
      <c r="K5" s="116"/>
      <c r="L5" s="25"/>
      <c r="M5" s="28"/>
      <c r="N5" s="117" t="s">
        <v>20</v>
      </c>
      <c r="O5" s="117"/>
      <c r="P5" s="28"/>
      <c r="Q5" s="28"/>
      <c r="R5" s="117" t="s">
        <v>23</v>
      </c>
      <c r="S5" s="117"/>
      <c r="T5" s="28"/>
      <c r="U5" s="116" t="s">
        <v>21</v>
      </c>
      <c r="V5" s="116"/>
    </row>
    <row r="6" spans="1:22" s="15" customFormat="1" ht="135" customHeight="1" x14ac:dyDescent="0.2">
      <c r="A6" s="12"/>
      <c r="B6" s="13" t="s">
        <v>1</v>
      </c>
      <c r="C6" s="13" t="s">
        <v>2</v>
      </c>
      <c r="D6" s="13" t="s">
        <v>3</v>
      </c>
      <c r="E6" s="13" t="s">
        <v>4</v>
      </c>
      <c r="F6" s="13" t="s">
        <v>5</v>
      </c>
      <c r="G6" s="13" t="s">
        <v>6</v>
      </c>
      <c r="H6" s="13" t="s">
        <v>7</v>
      </c>
      <c r="I6" s="13" t="s">
        <v>14</v>
      </c>
      <c r="J6" s="22" t="s">
        <v>15</v>
      </c>
      <c r="L6" s="26" t="str">
        <f>H6</f>
        <v>Evaluator 7</v>
      </c>
      <c r="M6" s="13" t="s">
        <v>17</v>
      </c>
      <c r="N6" s="22" t="s">
        <v>16</v>
      </c>
      <c r="P6" s="14" t="s">
        <v>26</v>
      </c>
      <c r="Q6" s="14" t="s">
        <v>24</v>
      </c>
      <c r="R6" s="22" t="s">
        <v>25</v>
      </c>
      <c r="T6" s="13" t="s">
        <v>0</v>
      </c>
      <c r="U6" s="22" t="s">
        <v>18</v>
      </c>
    </row>
    <row r="7" spans="1:22" ht="16.5" customHeight="1" x14ac:dyDescent="0.25">
      <c r="A7" s="19" t="str">
        <f>'Evaluator 6'!A4:D4</f>
        <v>ABM Texas General Services</v>
      </c>
      <c r="B7" s="16">
        <f>'Evaluator 1'!I4</f>
        <v>32</v>
      </c>
      <c r="C7" s="16">
        <f>'Evaluator 2'!I4</f>
        <v>39</v>
      </c>
      <c r="D7" s="16">
        <f>'Evaluator 3'!I4</f>
        <v>21</v>
      </c>
      <c r="E7" s="16">
        <f>'Evaluator 4'!I4</f>
        <v>31</v>
      </c>
      <c r="F7" s="16">
        <f>'Evaluator 5'!I4</f>
        <v>38.5</v>
      </c>
      <c r="G7" s="16">
        <f>'Evaluator 6'!I4</f>
        <v>28</v>
      </c>
      <c r="H7" s="27">
        <f>'Evaluator 7'!I4</f>
        <v>42.5</v>
      </c>
      <c r="I7" s="16">
        <f>AVERAGE(B7:H7)</f>
        <v>33.142857142857146</v>
      </c>
      <c r="J7" s="23">
        <f>RANK(I7,$I$7:$I$11,0)</f>
        <v>4</v>
      </c>
      <c r="L7" s="17">
        <f>'Evaluator 7'!D4</f>
        <v>31.5</v>
      </c>
      <c r="M7" s="16">
        <f>AVERAGE(L7)</f>
        <v>31.5</v>
      </c>
      <c r="N7" s="23">
        <f>RANK(M7,$M$7:$M$11,0)</f>
        <v>2</v>
      </c>
      <c r="P7" s="17">
        <f>HUB!I4</f>
        <v>10</v>
      </c>
      <c r="Q7" s="16">
        <f>AVERAGE(P7)</f>
        <v>10</v>
      </c>
      <c r="R7" s="23">
        <f>RANK(Q7,$Q$7:$Q$11,0)</f>
        <v>1</v>
      </c>
      <c r="T7" s="18">
        <f>I7+M7+Q7</f>
        <v>74.642857142857139</v>
      </c>
      <c r="U7" s="24">
        <f>RANK(T7,$T$7:$T$11,0)</f>
        <v>3</v>
      </c>
    </row>
    <row r="8" spans="1:22" ht="16.5" customHeight="1" x14ac:dyDescent="0.25">
      <c r="A8" s="20" t="str">
        <f>'Evaluator 6'!A5:D5</f>
        <v>Aramark</v>
      </c>
      <c r="B8" s="16">
        <f>'Evaluator 1'!I5</f>
        <v>45</v>
      </c>
      <c r="C8" s="16">
        <f>'Evaluator 2'!I5</f>
        <v>55</v>
      </c>
      <c r="D8" s="16">
        <f>'Evaluator 3'!I5</f>
        <v>33</v>
      </c>
      <c r="E8" s="16">
        <f>'Evaluator 4'!I5</f>
        <v>22</v>
      </c>
      <c r="F8" s="16">
        <f>'Evaluator 5'!I5</f>
        <v>38</v>
      </c>
      <c r="G8" s="16">
        <f>'Evaluator 6'!I5</f>
        <v>42</v>
      </c>
      <c r="H8" s="27">
        <f>'Evaluator 7'!I5</f>
        <v>49.5</v>
      </c>
      <c r="I8" s="16">
        <f>AVERAGE(B8:H8)</f>
        <v>40.642857142857146</v>
      </c>
      <c r="J8" s="23">
        <f t="shared" ref="J8:J11" si="0">RANK(I8,$I$7:$I$11,0)</f>
        <v>3</v>
      </c>
      <c r="L8" s="17">
        <f>'Evaluator 7'!D5</f>
        <v>21.7</v>
      </c>
      <c r="M8" s="16">
        <f t="shared" ref="M8:M11" si="1">AVERAGE(L8)</f>
        <v>21.7</v>
      </c>
      <c r="N8" s="23">
        <f t="shared" ref="N8:N11" si="2">RANK(M8,$M$7:$M$11,0)</f>
        <v>4</v>
      </c>
      <c r="P8" s="17">
        <f>HUB!I5</f>
        <v>10</v>
      </c>
      <c r="Q8" s="16">
        <f t="shared" ref="Q8:Q11" si="3">AVERAGE(P8)</f>
        <v>10</v>
      </c>
      <c r="R8" s="23">
        <f t="shared" ref="R8:R11" si="4">RANK(Q8,$Q$7:$Q$11,0)</f>
        <v>1</v>
      </c>
      <c r="T8" s="18">
        <f t="shared" ref="T8:T11" si="5">I8+M8+Q8</f>
        <v>72.342857142857142</v>
      </c>
      <c r="U8" s="24">
        <f t="shared" ref="U8:U11" si="6">RANK(T8,$T$7:$T$11,0)</f>
        <v>4</v>
      </c>
    </row>
    <row r="9" spans="1:22" ht="15.75" x14ac:dyDescent="0.25">
      <c r="A9" s="19" t="str">
        <f>'Evaluator 6'!A6:D6</f>
        <v>OVG</v>
      </c>
      <c r="B9" s="16">
        <f>'Evaluator 1'!I6</f>
        <v>38</v>
      </c>
      <c r="C9" s="16">
        <f>'Evaluator 2'!I6</f>
        <v>55</v>
      </c>
      <c r="D9" s="16">
        <f>'Evaluator 3'!I6</f>
        <v>41</v>
      </c>
      <c r="E9" s="16">
        <f>'Evaluator 4'!I6</f>
        <v>43</v>
      </c>
      <c r="F9" s="16">
        <f>'Evaluator 5'!I6</f>
        <v>38.5</v>
      </c>
      <c r="G9" s="16">
        <f>'Evaluator 6'!I6</f>
        <v>42</v>
      </c>
      <c r="H9" s="27">
        <f>'Evaluator 7'!I6</f>
        <v>47.900000000000006</v>
      </c>
      <c r="I9" s="16">
        <f>AVERAGE(B9:H9)</f>
        <v>43.628571428571426</v>
      </c>
      <c r="J9" s="23">
        <f t="shared" si="0"/>
        <v>2</v>
      </c>
      <c r="L9" s="17">
        <f>'Evaluator 7'!D6</f>
        <v>30.800000000000004</v>
      </c>
      <c r="M9" s="16">
        <f t="shared" si="1"/>
        <v>30.800000000000004</v>
      </c>
      <c r="N9" s="23">
        <f t="shared" si="2"/>
        <v>3</v>
      </c>
      <c r="P9" s="17">
        <f>HUB!I6</f>
        <v>10</v>
      </c>
      <c r="Q9" s="16">
        <f t="shared" si="3"/>
        <v>10</v>
      </c>
      <c r="R9" s="23">
        <f t="shared" si="4"/>
        <v>1</v>
      </c>
      <c r="T9" s="18">
        <f t="shared" si="5"/>
        <v>84.428571428571431</v>
      </c>
      <c r="U9" s="24">
        <f t="shared" si="6"/>
        <v>2</v>
      </c>
    </row>
    <row r="10" spans="1:22" s="83" customFormat="1" ht="15.75" x14ac:dyDescent="0.25">
      <c r="A10" s="79" t="str">
        <f>'Evaluator 6'!A7:D7</f>
        <v>SMG</v>
      </c>
      <c r="B10" s="80">
        <f>'Evaluator 1'!I7</f>
        <v>43</v>
      </c>
      <c r="C10" s="80">
        <f>'Evaluator 2'!I7</f>
        <v>51</v>
      </c>
      <c r="D10" s="80">
        <f>'Evaluator 3'!I7</f>
        <v>41</v>
      </c>
      <c r="E10" s="80">
        <f>'Evaluator 4'!I7</f>
        <v>41</v>
      </c>
      <c r="F10" s="80">
        <f>'Evaluator 5'!I7</f>
        <v>44</v>
      </c>
      <c r="G10" s="80">
        <f>'Evaluator 6'!I7</f>
        <v>42</v>
      </c>
      <c r="H10" s="81">
        <f>'Evaluator 7'!I7</f>
        <v>48.1</v>
      </c>
      <c r="I10" s="80">
        <f>AVERAGE(B10:H10)</f>
        <v>44.300000000000004</v>
      </c>
      <c r="J10" s="82">
        <f t="shared" si="0"/>
        <v>1</v>
      </c>
      <c r="L10" s="84">
        <f>'Evaluator 7'!D7</f>
        <v>32.199999999999996</v>
      </c>
      <c r="M10" s="80">
        <f t="shared" si="1"/>
        <v>32.199999999999996</v>
      </c>
      <c r="N10" s="82">
        <f t="shared" si="2"/>
        <v>1</v>
      </c>
      <c r="P10" s="84">
        <f>HUB!I7</f>
        <v>10</v>
      </c>
      <c r="Q10" s="80">
        <f t="shared" si="3"/>
        <v>10</v>
      </c>
      <c r="R10" s="23">
        <f t="shared" si="4"/>
        <v>1</v>
      </c>
      <c r="T10" s="85">
        <f t="shared" si="5"/>
        <v>86.5</v>
      </c>
      <c r="U10" s="86">
        <f t="shared" si="6"/>
        <v>1</v>
      </c>
    </row>
    <row r="11" spans="1:22" ht="15.75" x14ac:dyDescent="0.25">
      <c r="A11" s="19" t="str">
        <f>'Evaluator 6'!A8:D8</f>
        <v xml:space="preserve">Soji Services dba Metroclean </v>
      </c>
      <c r="B11" s="16">
        <f>'Evaluator 1'!I8</f>
        <v>34</v>
      </c>
      <c r="C11" s="16">
        <f>'Evaluator 2'!I8</f>
        <v>55</v>
      </c>
      <c r="D11" s="16">
        <f>'Evaluator 3'!I8</f>
        <v>21</v>
      </c>
      <c r="E11" s="16">
        <f>'Evaluator 4'!I8</f>
        <v>21</v>
      </c>
      <c r="F11" s="16">
        <f>'Evaluator 5'!I8</f>
        <v>33.5</v>
      </c>
      <c r="G11" s="16">
        <f>'Evaluator 6'!I8</f>
        <v>21</v>
      </c>
      <c r="H11" s="27">
        <f>'Evaluator 7'!I8</f>
        <v>39.700000000000003</v>
      </c>
      <c r="I11" s="16">
        <f>AVERAGE(B11:H11)</f>
        <v>32.171428571428571</v>
      </c>
      <c r="J11" s="23">
        <f t="shared" si="0"/>
        <v>5</v>
      </c>
      <c r="L11" s="17">
        <f>'Evaluator 7'!D8</f>
        <v>21</v>
      </c>
      <c r="M11" s="16">
        <f t="shared" si="1"/>
        <v>21</v>
      </c>
      <c r="N11" s="23">
        <f t="shared" si="2"/>
        <v>5</v>
      </c>
      <c r="P11" s="17">
        <f>HUB!I8</f>
        <v>10</v>
      </c>
      <c r="Q11" s="16">
        <f t="shared" si="3"/>
        <v>10</v>
      </c>
      <c r="R11" s="23">
        <f t="shared" si="4"/>
        <v>1</v>
      </c>
      <c r="T11" s="18">
        <f t="shared" si="5"/>
        <v>63.171428571428571</v>
      </c>
      <c r="U11" s="24">
        <f t="shared" si="6"/>
        <v>5</v>
      </c>
    </row>
    <row r="27" spans="1:1" x14ac:dyDescent="0.2">
      <c r="A27" s="21" t="s">
        <v>22</v>
      </c>
    </row>
    <row r="28" spans="1:1" x14ac:dyDescent="0.2">
      <c r="A28" s="21"/>
    </row>
  </sheetData>
  <mergeCells count="5">
    <mergeCell ref="U5:V5"/>
    <mergeCell ref="J5:K5"/>
    <mergeCell ref="N5:O5"/>
    <mergeCell ref="A3:K3"/>
    <mergeCell ref="R5:S5"/>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Evaluator 1</vt:lpstr>
      <vt:lpstr>Evaluator 2</vt:lpstr>
      <vt:lpstr>Evaluator 3</vt:lpstr>
      <vt:lpstr>Evaluator 4</vt:lpstr>
      <vt:lpstr>Evaluator 5</vt:lpstr>
      <vt:lpstr>Evaluator 6</vt:lpstr>
      <vt:lpstr>HUB</vt:lpstr>
      <vt:lpstr>Evaluator 7</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2019-07-03T20:40:45Z</dcterms:modified>
</cp:coreProperties>
</file>