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8\Open Record Evaluations\4.9.19\"/>
    </mc:Choice>
  </mc:AlternateContent>
  <bookViews>
    <workbookView xWindow="2235" yWindow="480" windowWidth="25155" windowHeight="12435" tabRatio="814" activeTab="1"/>
  </bookViews>
  <sheets>
    <sheet name="Responses" sheetId="19" r:id="rId1"/>
    <sheet name="2" sheetId="21" r:id="rId2"/>
    <sheet name="1" sheetId="20" r:id="rId3"/>
    <sheet name="3" sheetId="22" r:id="rId4"/>
    <sheet name="4" sheetId="23" r:id="rId5"/>
    <sheet name="5" sheetId="26" r:id="rId6"/>
    <sheet name="6" sheetId="34" r:id="rId7"/>
    <sheet name="7" sheetId="35" r:id="rId8"/>
    <sheet name="8" sheetId="36" r:id="rId9"/>
    <sheet name="9" sheetId="37" r:id="rId10"/>
    <sheet name="10" sheetId="38" r:id="rId11"/>
    <sheet name="11" sheetId="39" r:id="rId12"/>
    <sheet name="12" sheetId="40" r:id="rId13"/>
    <sheet name="13" sheetId="41" r:id="rId14"/>
    <sheet name="14" sheetId="42" r:id="rId15"/>
    <sheet name="15" sheetId="43" r:id="rId16"/>
    <sheet name="16" sheetId="44" r:id="rId17"/>
    <sheet name="17" sheetId="45" r:id="rId18"/>
    <sheet name="18" sheetId="48" r:id="rId19"/>
    <sheet name="19" sheetId="47" r:id="rId20"/>
    <sheet name="Technical Score" sheetId="49" r:id="rId21"/>
    <sheet name="HUB Department" sheetId="46" r:id="rId22"/>
    <sheet name="Summary" sheetId="28" r:id="rId23"/>
    <sheet name="Criteria" sheetId="33" r:id="rId24"/>
  </sheets>
  <externalReferences>
    <externalReference r:id="rId25"/>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R5" i="49" l="1"/>
  <c r="Q6" i="49"/>
  <c r="Q5" i="49"/>
  <c r="N5" i="49"/>
  <c r="M6" i="49"/>
  <c r="M5" i="49"/>
  <c r="L6" i="49"/>
  <c r="J5" i="49"/>
  <c r="I6" i="49"/>
  <c r="H6" i="49"/>
  <c r="H5" i="49"/>
  <c r="F5" i="49"/>
  <c r="D6" i="49"/>
  <c r="D5" i="49"/>
  <c r="B5" i="49"/>
  <c r="G6" i="47"/>
  <c r="T6" i="49" s="1"/>
  <c r="G5" i="47"/>
  <c r="T5" i="49" s="1"/>
  <c r="G6" i="48"/>
  <c r="S6" i="49" s="1"/>
  <c r="G5" i="48"/>
  <c r="S5" i="49" s="1"/>
  <c r="G6" i="45"/>
  <c r="R6" i="49" s="1"/>
  <c r="G5" i="45"/>
  <c r="G6" i="44"/>
  <c r="G5" i="44"/>
  <c r="G6" i="43"/>
  <c r="P6" i="49" s="1"/>
  <c r="G5" i="43"/>
  <c r="P5" i="49" s="1"/>
  <c r="G6" i="42"/>
  <c r="O6" i="49" s="1"/>
  <c r="G5" i="42"/>
  <c r="O5" i="49" s="1"/>
  <c r="G6" i="41"/>
  <c r="N6" i="49" s="1"/>
  <c r="G5" i="41"/>
  <c r="G6" i="40"/>
  <c r="G5" i="40"/>
  <c r="G6" i="39"/>
  <c r="G5" i="39"/>
  <c r="L5" i="49" s="1"/>
  <c r="G6" i="38"/>
  <c r="K6" i="49" s="1"/>
  <c r="G5" i="38"/>
  <c r="K5" i="49" s="1"/>
  <c r="G6" i="37"/>
  <c r="J6" i="49" s="1"/>
  <c r="G5" i="37"/>
  <c r="G6" i="36"/>
  <c r="G5" i="36"/>
  <c r="I5" i="49" s="1"/>
  <c r="G6" i="35"/>
  <c r="G5" i="35"/>
  <c r="G6" i="34"/>
  <c r="G6" i="49" s="1"/>
  <c r="G5" i="34"/>
  <c r="G5" i="49" s="1"/>
  <c r="G6" i="26"/>
  <c r="F6" i="49" s="1"/>
  <c r="G5" i="26"/>
  <c r="G6" i="23"/>
  <c r="E6" i="49" s="1"/>
  <c r="G5" i="23"/>
  <c r="E5" i="49" s="1"/>
  <c r="G6" i="22"/>
  <c r="G5" i="22"/>
  <c r="G6" i="21"/>
  <c r="C6" i="49" s="1"/>
  <c r="G5" i="21"/>
  <c r="C5" i="49" s="1"/>
  <c r="G6" i="20"/>
  <c r="B6" i="49" s="1"/>
  <c r="G5" i="20"/>
  <c r="U6" i="49" l="1"/>
  <c r="U5" i="49"/>
  <c r="A6" i="49"/>
  <c r="A5" i="49"/>
  <c r="A2" i="49"/>
  <c r="A2" i="33" l="1"/>
  <c r="G6" i="46"/>
  <c r="A6" i="46"/>
  <c r="G5" i="46"/>
  <c r="A5" i="46"/>
  <c r="A2" i="46"/>
  <c r="H6" i="47"/>
  <c r="T6" i="28" s="1"/>
  <c r="A6" i="47"/>
  <c r="H5" i="47"/>
  <c r="T5" i="28" s="1"/>
  <c r="A5" i="47"/>
  <c r="A2" i="47"/>
  <c r="H6" i="48"/>
  <c r="S6" i="28" s="1"/>
  <c r="A6" i="48"/>
  <c r="H5" i="48"/>
  <c r="S5" i="28" s="1"/>
  <c r="A5" i="48"/>
  <c r="A2" i="48"/>
  <c r="H6" i="45"/>
  <c r="R6" i="28" s="1"/>
  <c r="A6" i="45"/>
  <c r="H5" i="45"/>
  <c r="R5" i="28" s="1"/>
  <c r="A5" i="45"/>
  <c r="A2" i="45"/>
  <c r="H6" i="44"/>
  <c r="Q6" i="28" s="1"/>
  <c r="A6" i="44"/>
  <c r="H5" i="44"/>
  <c r="Q5" i="28" s="1"/>
  <c r="A5" i="44"/>
  <c r="A2" i="44"/>
  <c r="H6" i="43"/>
  <c r="P6" i="28" s="1"/>
  <c r="A6" i="43"/>
  <c r="H5" i="43"/>
  <c r="P5" i="28" s="1"/>
  <c r="A5" i="43"/>
  <c r="A2" i="43"/>
  <c r="H6" i="42"/>
  <c r="O6" i="28" s="1"/>
  <c r="A6" i="42"/>
  <c r="H5" i="42"/>
  <c r="O5" i="28" s="1"/>
  <c r="A5" i="42"/>
  <c r="A2" i="42"/>
  <c r="H6" i="41"/>
  <c r="N6" i="28" s="1"/>
  <c r="A6" i="41"/>
  <c r="H5" i="41"/>
  <c r="N5" i="28" s="1"/>
  <c r="A5" i="41"/>
  <c r="A2" i="41"/>
  <c r="H6" i="40"/>
  <c r="M6" i="28" s="1"/>
  <c r="A6" i="40"/>
  <c r="H5" i="40"/>
  <c r="M5" i="28" s="1"/>
  <c r="A5" i="40"/>
  <c r="A2" i="40"/>
  <c r="H6" i="39"/>
  <c r="L6" i="28" s="1"/>
  <c r="A6" i="39"/>
  <c r="H5" i="39"/>
  <c r="L5" i="28" s="1"/>
  <c r="A5" i="39"/>
  <c r="A2" i="39"/>
  <c r="H6" i="38"/>
  <c r="K6" i="28" s="1"/>
  <c r="A6" i="38"/>
  <c r="H5" i="38"/>
  <c r="K5" i="28" s="1"/>
  <c r="A5" i="38"/>
  <c r="A2" i="38"/>
  <c r="H6" i="37"/>
  <c r="J6" i="28" s="1"/>
  <c r="A6" i="37"/>
  <c r="H5" i="37"/>
  <c r="J5" i="28" s="1"/>
  <c r="A5" i="37"/>
  <c r="A2" i="37"/>
  <c r="H6" i="36"/>
  <c r="I6" i="28" s="1"/>
  <c r="A6" i="36"/>
  <c r="H5" i="36"/>
  <c r="I5" i="28" s="1"/>
  <c r="A5" i="36"/>
  <c r="A2" i="36"/>
  <c r="H6" i="35"/>
  <c r="H6" i="28" s="1"/>
  <c r="A6" i="35"/>
  <c r="H5" i="35"/>
  <c r="H5" i="28" s="1"/>
  <c r="A5" i="35"/>
  <c r="A2" i="35"/>
  <c r="H6" i="34"/>
  <c r="A6" i="34"/>
  <c r="H5" i="34"/>
  <c r="A5" i="34"/>
  <c r="A2" i="34"/>
  <c r="H24" i="33"/>
  <c r="H23" i="33"/>
  <c r="H22" i="33"/>
  <c r="H21" i="33"/>
  <c r="H20" i="33"/>
  <c r="G6" i="28" l="1"/>
  <c r="G5" i="28"/>
  <c r="H25" i="33"/>
  <c r="B6" i="33"/>
  <c r="A6" i="28" l="1"/>
  <c r="A5" i="28"/>
  <c r="A2" i="28" l="1"/>
  <c r="A2" i="26"/>
  <c r="A2" i="23"/>
  <c r="A2" i="22"/>
  <c r="A2" i="21"/>
  <c r="A2" i="20"/>
  <c r="A6" i="26"/>
  <c r="A6" i="23"/>
  <c r="A6" i="22"/>
  <c r="A5" i="22"/>
  <c r="A6" i="21"/>
  <c r="A6" i="20"/>
  <c r="A5" i="26"/>
  <c r="A5" i="23"/>
  <c r="A5" i="21"/>
  <c r="A5" i="20"/>
  <c r="H5" i="26" l="1"/>
  <c r="H6" i="26"/>
  <c r="F6" i="28" l="1"/>
  <c r="F5" i="28"/>
  <c r="H5" i="23"/>
  <c r="H6" i="23"/>
  <c r="E6" i="28" l="1"/>
  <c r="E5" i="28"/>
  <c r="H5" i="22"/>
  <c r="H6" i="22"/>
  <c r="H6" i="21"/>
  <c r="H5" i="21"/>
  <c r="D6" i="28" l="1"/>
  <c r="D5" i="28"/>
  <c r="C5" i="28"/>
  <c r="C6" i="28"/>
  <c r="H5" i="20"/>
  <c r="B5" i="28" s="1"/>
  <c r="H6" i="20"/>
  <c r="B6" i="28" s="1"/>
  <c r="U6" i="28" s="1"/>
  <c r="U5" i="28" l="1"/>
  <c r="V6" i="49"/>
  <c r="V5" i="49" l="1"/>
  <c r="V6" i="28" l="1"/>
  <c r="V5" i="28"/>
</calcChain>
</file>

<file path=xl/sharedStrings.xml><?xml version="1.0" encoding="utf-8"?>
<sst xmlns="http://schemas.openxmlformats.org/spreadsheetml/2006/main" count="254" uniqueCount="60">
  <si>
    <t xml:space="preserve">RESPONDENT SUMMARY </t>
  </si>
  <si>
    <t>Ranking</t>
  </si>
  <si>
    <t>Company/Vendor Name</t>
  </si>
  <si>
    <t>Average Score</t>
  </si>
  <si>
    <t>Company/Vendor Name:</t>
  </si>
  <si>
    <t>Criterion #1</t>
  </si>
  <si>
    <t>Criterion #2</t>
  </si>
  <si>
    <t>Criterion #3</t>
  </si>
  <si>
    <r>
      <t xml:space="preserve">Total
</t>
    </r>
    <r>
      <rPr>
        <b/>
        <sz val="8"/>
        <rFont val="Arial"/>
        <family val="2"/>
      </rPr>
      <t>(technical)</t>
    </r>
  </si>
  <si>
    <t>Criterion #4</t>
  </si>
  <si>
    <t>Criterion #5</t>
  </si>
  <si>
    <t xml:space="preserve">Total
</t>
  </si>
  <si>
    <t xml:space="preserve">Company/Vendor Name:  </t>
  </si>
  <si>
    <t>Evaluator Name:</t>
  </si>
  <si>
    <t xml:space="preserve">Please rate the vendor from 1 to 5, using the following criteria to indicate to what level you agree with the statements below, as they related to the vendor's response. </t>
  </si>
  <si>
    <t>Point Scale</t>
  </si>
  <si>
    <t>5.0  =    Exceptional, exceeds and fully meets all requirements</t>
  </si>
  <si>
    <t>4.0 to 4.5 = Advantageous, exceeds some requirements</t>
  </si>
  <si>
    <t>3.0 to 3.5 = Meets minimal requirements</t>
  </si>
  <si>
    <t>2.0 to 2.5 = Addresses most of the minimal requirements</t>
  </si>
  <si>
    <t>1.0 to 1.5 = Addresses part of minimal requirements</t>
  </si>
  <si>
    <t>0  =    No Response</t>
  </si>
  <si>
    <t>Evaluation Criteria</t>
  </si>
  <si>
    <t>Points</t>
  </si>
  <si>
    <t>Weight</t>
  </si>
  <si>
    <t>Score</t>
  </si>
  <si>
    <t>*Total =</t>
  </si>
  <si>
    <t>*Note:  Total should be equal to 100 if received 5-point per criterion.</t>
  </si>
  <si>
    <t>Special Instructions for Evaluators:</t>
  </si>
  <si>
    <t>RESPONDENT EVALUATION MATRIX</t>
  </si>
  <si>
    <t>RFQ730-18024 Material Repair Operations Supply Chain Services</t>
  </si>
  <si>
    <t>PMDE</t>
  </si>
  <si>
    <t>W.W. Grainger, Inc.</t>
  </si>
  <si>
    <t>1. Respondent’s relevant experience within Higher Education, Government, or Other Public or Private Organizations for Material Repair Operation Supply Chain Services, with multiple buildings and/or sites in reviewing and assessing facility management operations, as well as providing like services in assessing the areas of administrative support, athletics, health and wellness centers, residential housing, medical schools, and recreation resource management. Provide specific examples of the total number of professional engagements providing like services with specific examples including the total number of facilities management reviews performed within the last 10 years)</t>
  </si>
  <si>
    <t>2. Respondent’s relevant demonstrated professional experience in developing strategies for like entities in conjunction with the allocation of resources including MRO inventory management, inventory disposition, performance to schedule, space management, attic stock, In-house stores, inventory equipment, tools, supplies, vehicles/carts, office furniture (Show by identifying institutions whereby you provided like services with a total number of professional engagements within the last 10 years.  Please provide references for each implementation.)</t>
  </si>
  <si>
    <t>3. Respondent’s Relevant Experience within Higher Education for the MRO SCS Project Management Approach to the Solution Based Transition Plan. Include information related to proven ability to meet an expedited project time line (Please include examples of transitions plans provided for like clients and references from actual implementations/customers.  Provide a milestone achievement map with timeline of previous implementation.)</t>
  </si>
  <si>
    <t>4. Financial Stability: Respondent’s Relevant Financial History and Current Financial Condition.</t>
  </si>
  <si>
    <t>5. Respondent’s Past HUB/MBE/WBE Goal Attainment and Quality of Procedures for UHS HUB Goal Attainment on this Project</t>
  </si>
  <si>
    <t>Technical</t>
  </si>
  <si>
    <t>Checked by:  Jack Tenner 3/27/18</t>
  </si>
  <si>
    <t>Prepared by:  Tim Henry 3/27/18</t>
  </si>
  <si>
    <t>Evaluator 1</t>
  </si>
  <si>
    <t>Evaluator 2</t>
  </si>
  <si>
    <t>Evaluator 3</t>
  </si>
  <si>
    <t>Evaluator 4</t>
  </si>
  <si>
    <t>Evaluator 5</t>
  </si>
  <si>
    <t>Evaluator 6</t>
  </si>
  <si>
    <t>Evaluator 7</t>
  </si>
  <si>
    <t>Evaluator 8</t>
  </si>
  <si>
    <t>Evaluator 9</t>
  </si>
  <si>
    <t>Evaluator 10</t>
  </si>
  <si>
    <t>Evaluator 11</t>
  </si>
  <si>
    <t>Evaluator 12</t>
  </si>
  <si>
    <t>Evaluator 13</t>
  </si>
  <si>
    <t>Evaluator 14</t>
  </si>
  <si>
    <t>Evaluator 15</t>
  </si>
  <si>
    <t>Evaluator 16</t>
  </si>
  <si>
    <t>Evaluator 17</t>
  </si>
  <si>
    <t>Evaluator 18</t>
  </si>
  <si>
    <t>Evaluator 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</si>
</sst>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8" x14ac:knownFonts="1">
    <font>
      <sz val="10"/>
      <name val="Arial"/>
    </font>
    <font>
      <sz val="8"/>
      <name val="Arial"/>
      <family val="2"/>
    </font>
    <font>
      <sz val="12"/>
      <name val="Arial"/>
      <family val="2"/>
    </font>
    <font>
      <b/>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b/>
      <sz val="8"/>
      <name val="Arial"/>
      <family val="2"/>
    </font>
    <font>
      <sz val="10"/>
      <color rgb="FFFF0000"/>
      <name val="Arial"/>
      <family val="2"/>
    </font>
    <font>
      <sz val="12"/>
      <color rgb="FF00B0F0"/>
      <name val="Arial"/>
      <family val="2"/>
    </font>
    <font>
      <b/>
      <sz val="10"/>
      <name val="Arial"/>
      <family val="2"/>
    </font>
    <font>
      <sz val="10"/>
      <color theme="1"/>
      <name val="Arial"/>
      <family val="2"/>
    </font>
    <font>
      <b/>
      <sz val="12"/>
      <color theme="1"/>
      <name val="Arial"/>
      <family val="2"/>
    </font>
    <font>
      <sz val="12"/>
      <color theme="1"/>
      <name val="Arial"/>
      <family val="2"/>
    </font>
    <font>
      <b/>
      <sz val="12"/>
      <color indexed="12"/>
      <name val="Arial"/>
      <family val="2"/>
    </font>
    <font>
      <sz val="12"/>
      <color indexed="10"/>
      <name val="Arial"/>
      <family val="2"/>
    </font>
    <font>
      <sz val="11"/>
      <name val="Arial"/>
      <family val="2"/>
    </font>
    <font>
      <sz val="11"/>
      <color rgb="FFFF0000"/>
      <name val="Arial"/>
      <family val="2"/>
    </font>
    <font>
      <u/>
      <sz val="12"/>
      <name val="Arial"/>
      <family val="2"/>
    </font>
    <font>
      <b/>
      <sz val="12"/>
      <color indexed="10"/>
      <name val="Arial"/>
      <family val="2"/>
    </font>
    <font>
      <b/>
      <sz val="12"/>
      <color rgb="FFFF0000"/>
      <name val="Arial"/>
      <family val="2"/>
    </font>
  </fonts>
  <fills count="36">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50"/>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FFC000"/>
        <bgColor indexed="64"/>
      </patternFill>
    </fill>
    <fill>
      <patternFill patternType="solid">
        <fgColor indexed="43"/>
        <bgColor indexed="64"/>
      </patternFill>
    </fill>
    <fill>
      <patternFill patternType="solid">
        <fgColor theme="1"/>
        <bgColor indexed="64"/>
      </patternFill>
    </fill>
    <fill>
      <patternFill patternType="solid">
        <fgColor theme="1" tint="0.499984740745262"/>
        <bgColor indexed="64"/>
      </patternFill>
    </fill>
    <fill>
      <patternFill patternType="solid">
        <fgColor rgb="FFFFFF00"/>
        <bgColor indexed="64"/>
      </patternFill>
    </fill>
  </fills>
  <borders count="44">
    <border>
      <left/>
      <right/>
      <top/>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double">
        <color indexed="64"/>
      </left>
      <right style="thin">
        <color indexed="64"/>
      </right>
      <top style="medium">
        <color indexed="64"/>
      </top>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s>
  <cellStyleXfs count="49">
    <xf numFmtId="0" fontId="0" fillId="0" borderId="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8" fillId="7" borderId="0" applyNumberFormat="0" applyBorder="0" applyAlignment="0" applyProtection="0"/>
    <xf numFmtId="0" fontId="9" fillId="24" borderId="7" applyNumberFormat="0" applyAlignment="0" applyProtection="0"/>
    <xf numFmtId="0" fontId="10" fillId="25" borderId="8" applyNumberFormat="0" applyAlignment="0" applyProtection="0"/>
    <xf numFmtId="0" fontId="11" fillId="0" borderId="0" applyNumberFormat="0" applyFill="0" applyBorder="0" applyAlignment="0" applyProtection="0"/>
    <xf numFmtId="0" fontId="12" fillId="8" borderId="0" applyNumberFormat="0" applyBorder="0" applyAlignment="0" applyProtection="0"/>
    <xf numFmtId="0" fontId="13" fillId="0" borderId="9" applyNumberFormat="0" applyFill="0" applyAlignment="0" applyProtection="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6" fillId="11" borderId="7" applyNumberFormat="0" applyAlignment="0" applyProtection="0"/>
    <xf numFmtId="0" fontId="17" fillId="0" borderId="12" applyNumberFormat="0" applyFill="0" applyAlignment="0" applyProtection="0"/>
    <xf numFmtId="0" fontId="18" fillId="26" borderId="0" applyNumberFormat="0" applyBorder="0" applyAlignment="0" applyProtection="0"/>
    <xf numFmtId="0" fontId="5" fillId="27" borderId="13" applyNumberFormat="0" applyFont="0" applyAlignment="0" applyProtection="0"/>
    <xf numFmtId="0" fontId="19" fillId="24" borderId="14" applyNumberFormat="0" applyAlignment="0" applyProtection="0"/>
    <xf numFmtId="0" fontId="20" fillId="0" borderId="0" applyNumberFormat="0" applyFill="0" applyBorder="0" applyAlignment="0" applyProtection="0"/>
    <xf numFmtId="0" fontId="21" fillId="0" borderId="15" applyNumberFormat="0" applyFill="0" applyAlignment="0" applyProtection="0"/>
    <xf numFmtId="0" fontId="22" fillId="0" borderId="0" applyNumberFormat="0" applyFill="0" applyBorder="0" applyAlignment="0" applyProtection="0"/>
    <xf numFmtId="0" fontId="5" fillId="27" borderId="13" applyNumberFormat="0" applyFont="0" applyAlignment="0" applyProtection="0"/>
    <xf numFmtId="44" fontId="5" fillId="0" borderId="0" applyFont="0" applyFill="0" applyBorder="0" applyAlignment="0" applyProtection="0"/>
    <xf numFmtId="0" fontId="4" fillId="27" borderId="13" applyNumberFormat="0" applyFont="0" applyAlignment="0" applyProtection="0"/>
    <xf numFmtId="0" fontId="5" fillId="0" borderId="0"/>
    <xf numFmtId="0" fontId="4" fillId="27" borderId="13" applyNumberFormat="0" applyFont="0" applyAlignment="0" applyProtection="0"/>
    <xf numFmtId="0" fontId="4" fillId="27" borderId="13" applyNumberFormat="0" applyFont="0" applyAlignment="0" applyProtection="0"/>
    <xf numFmtId="0" fontId="4" fillId="0" borderId="0"/>
  </cellStyleXfs>
  <cellXfs count="98">
    <xf numFmtId="0" fontId="0" fillId="0" borderId="0" xfId="0"/>
    <xf numFmtId="0" fontId="2" fillId="0" borderId="0" xfId="0" applyFont="1"/>
    <xf numFmtId="0" fontId="3" fillId="2" borderId="1" xfId="0" applyFont="1" applyFill="1" applyBorder="1" applyAlignment="1">
      <alignment horizontal="center" vertical="center"/>
    </xf>
    <xf numFmtId="0" fontId="3" fillId="0" borderId="2" xfId="0" applyFont="1" applyBorder="1" applyAlignment="1">
      <alignment horizontal="center" vertical="center"/>
    </xf>
    <xf numFmtId="0" fontId="3" fillId="3" borderId="4" xfId="0" applyFont="1" applyFill="1" applyBorder="1" applyAlignment="1">
      <alignment horizontal="center" vertical="center"/>
    </xf>
    <xf numFmtId="0" fontId="2" fillId="0" borderId="0" xfId="0" applyFont="1" applyFill="1"/>
    <xf numFmtId="2" fontId="2" fillId="0" borderId="6" xfId="0" applyNumberFormat="1" applyFont="1" applyBorder="1"/>
    <xf numFmtId="0" fontId="0" fillId="0" borderId="0" xfId="0"/>
    <xf numFmtId="0" fontId="2" fillId="0" borderId="16"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textRotation="90"/>
    </xf>
    <xf numFmtId="0" fontId="3" fillId="0" borderId="0" xfId="0" applyFont="1" applyAlignment="1">
      <alignment horizontal="center" vertical="center"/>
    </xf>
    <xf numFmtId="0" fontId="3" fillId="0" borderId="20" xfId="0" applyFont="1" applyBorder="1" applyAlignment="1">
      <alignment horizontal="center" vertical="center"/>
    </xf>
    <xf numFmtId="0" fontId="0" fillId="0" borderId="0" xfId="0"/>
    <xf numFmtId="0" fontId="2" fillId="0" borderId="0" xfId="0" applyFont="1"/>
    <xf numFmtId="0" fontId="2" fillId="0" borderId="16"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textRotation="90"/>
    </xf>
    <xf numFmtId="0" fontId="2" fillId="0" borderId="3" xfId="0" applyFont="1" applyFill="1" applyBorder="1" applyAlignment="1">
      <alignment horizontal="center"/>
    </xf>
    <xf numFmtId="0" fontId="2" fillId="0" borderId="0" xfId="0" applyFont="1" applyBorder="1"/>
    <xf numFmtId="0" fontId="23" fillId="0" borderId="0" xfId="0" applyFont="1"/>
    <xf numFmtId="0" fontId="3" fillId="0" borderId="19" xfId="0" applyFont="1" applyBorder="1" applyAlignment="1">
      <alignment horizontal="center" vertical="center" wrapText="1"/>
    </xf>
    <xf numFmtId="0" fontId="2" fillId="0" borderId="5" xfId="0" applyFont="1" applyBorder="1"/>
    <xf numFmtId="0" fontId="26" fillId="0" borderId="0" xfId="0" applyFont="1" applyFill="1"/>
    <xf numFmtId="0" fontId="25" fillId="0" borderId="0" xfId="0" applyFont="1"/>
    <xf numFmtId="0" fontId="28" fillId="0" borderId="0" xfId="0" applyFont="1"/>
    <xf numFmtId="0" fontId="29" fillId="0" borderId="18" xfId="0" applyFont="1" applyBorder="1" applyAlignment="1">
      <alignment horizontal="center" vertical="center" textRotation="90"/>
    </xf>
    <xf numFmtId="2" fontId="30" fillId="0" borderId="5" xfId="0" applyNumberFormat="1" applyFont="1" applyBorder="1"/>
    <xf numFmtId="0" fontId="27" fillId="0" borderId="0" xfId="0" applyFont="1" applyAlignment="1">
      <alignment horizontal="center"/>
    </xf>
    <xf numFmtId="0" fontId="27" fillId="28" borderId="0" xfId="0" applyFont="1" applyFill="1" applyAlignment="1">
      <alignment horizontal="center"/>
    </xf>
    <xf numFmtId="0" fontId="3" fillId="0" borderId="21" xfId="0" applyFont="1" applyFill="1" applyBorder="1" applyAlignment="1">
      <alignment horizontal="center"/>
    </xf>
    <xf numFmtId="0" fontId="3" fillId="29" borderId="0" xfId="0" applyFont="1" applyFill="1" applyAlignment="1">
      <alignment horizontal="center" vertical="center"/>
    </xf>
    <xf numFmtId="0" fontId="3" fillId="0" borderId="0" xfId="0" applyFont="1" applyAlignment="1">
      <alignment horizontal="center" vertical="center" wrapText="1"/>
    </xf>
    <xf numFmtId="0" fontId="2" fillId="0" borderId="3" xfId="0" applyFont="1" applyFill="1" applyBorder="1"/>
    <xf numFmtId="0" fontId="0" fillId="0" borderId="0" xfId="0" applyFill="1"/>
    <xf numFmtId="0" fontId="2" fillId="30" borderId="3" xfId="0" applyFont="1" applyFill="1" applyBorder="1" applyAlignment="1">
      <alignment horizontal="center"/>
    </xf>
    <xf numFmtId="0" fontId="2" fillId="0" borderId="5" xfId="0" applyFont="1" applyFill="1" applyBorder="1"/>
    <xf numFmtId="0" fontId="3" fillId="0" borderId="0" xfId="0" applyFont="1" applyFill="1" applyAlignment="1">
      <alignment horizontal="center" vertical="center"/>
    </xf>
    <xf numFmtId="0" fontId="3" fillId="4" borderId="33" xfId="0" applyFont="1" applyFill="1" applyBorder="1" applyAlignment="1">
      <alignment horizontal="center"/>
    </xf>
    <xf numFmtId="0" fontId="2" fillId="0" borderId="5" xfId="0" applyFont="1" applyBorder="1" applyAlignment="1">
      <alignment horizontal="center" vertical="center"/>
    </xf>
    <xf numFmtId="0" fontId="2" fillId="3" borderId="35" xfId="0" applyFont="1" applyFill="1" applyBorder="1" applyAlignment="1">
      <alignment horizontal="center" vertical="center"/>
    </xf>
    <xf numFmtId="0" fontId="33" fillId="0" borderId="0" xfId="0" applyFont="1"/>
    <xf numFmtId="0" fontId="34" fillId="0" borderId="0" xfId="0" applyFont="1" applyAlignment="1">
      <alignment vertical="center"/>
    </xf>
    <xf numFmtId="0" fontId="3" fillId="32" borderId="36" xfId="0" applyFont="1" applyFill="1" applyBorder="1" applyAlignment="1">
      <alignment horizontal="right"/>
    </xf>
    <xf numFmtId="0" fontId="3" fillId="32" borderId="37" xfId="0" applyFont="1" applyFill="1" applyBorder="1" applyAlignment="1">
      <alignment horizontal="center"/>
    </xf>
    <xf numFmtId="0" fontId="3" fillId="4" borderId="32" xfId="0" applyFont="1" applyFill="1" applyBorder="1" applyAlignment="1">
      <alignment horizontal="center"/>
    </xf>
    <xf numFmtId="0" fontId="2" fillId="33" borderId="5" xfId="0" applyFont="1" applyFill="1" applyBorder="1" applyAlignment="1">
      <alignment horizontal="center" vertical="center"/>
    </xf>
    <xf numFmtId="0" fontId="37" fillId="0" borderId="18" xfId="0" applyFont="1" applyBorder="1" applyAlignment="1">
      <alignment horizontal="center" vertical="center" textRotation="90"/>
    </xf>
    <xf numFmtId="0" fontId="23" fillId="0" borderId="5" xfId="0" applyFont="1" applyFill="1" applyBorder="1"/>
    <xf numFmtId="0" fontId="2" fillId="34" borderId="5" xfId="0" applyFont="1" applyFill="1" applyBorder="1"/>
    <xf numFmtId="0" fontId="2" fillId="0" borderId="39" xfId="0" applyFont="1" applyFill="1" applyBorder="1" applyAlignment="1">
      <alignment horizontal="center"/>
    </xf>
    <xf numFmtId="2" fontId="2" fillId="0" borderId="40" xfId="0" applyNumberFormat="1" applyFont="1" applyFill="1" applyBorder="1"/>
    <xf numFmtId="0" fontId="3" fillId="5" borderId="41" xfId="0" applyFont="1" applyFill="1" applyBorder="1" applyAlignment="1">
      <alignment horizontal="center" vertical="center" textRotation="90"/>
    </xf>
    <xf numFmtId="2" fontId="2" fillId="0" borderId="5" xfId="0" applyNumberFormat="1" applyFont="1" applyFill="1" applyBorder="1"/>
    <xf numFmtId="0" fontId="23" fillId="0" borderId="43" xfId="0" applyFont="1" applyFill="1" applyBorder="1"/>
    <xf numFmtId="0" fontId="2" fillId="0" borderId="43" xfId="0" applyFont="1" applyFill="1" applyBorder="1"/>
    <xf numFmtId="0" fontId="30" fillId="0" borderId="43" xfId="0" applyFont="1" applyFill="1" applyBorder="1"/>
    <xf numFmtId="2" fontId="2" fillId="0" borderId="6" xfId="0" applyNumberFormat="1" applyFont="1" applyFill="1" applyBorder="1"/>
    <xf numFmtId="0" fontId="3" fillId="31" borderId="42" xfId="0" applyFont="1" applyFill="1" applyBorder="1" applyAlignment="1">
      <alignment horizontal="center" vertical="center" textRotation="90"/>
    </xf>
    <xf numFmtId="0" fontId="3" fillId="31" borderId="19" xfId="0" applyFont="1" applyFill="1" applyBorder="1" applyAlignment="1">
      <alignment horizontal="center" vertical="center" wrapText="1"/>
    </xf>
    <xf numFmtId="2" fontId="30" fillId="0" borderId="5" xfId="0" applyNumberFormat="1" applyFont="1" applyFill="1" applyBorder="1"/>
    <xf numFmtId="2" fontId="23" fillId="0" borderId="43" xfId="0" applyNumberFormat="1" applyFont="1" applyFill="1" applyBorder="1"/>
    <xf numFmtId="0" fontId="2" fillId="35" borderId="3" xfId="0" applyFont="1" applyFill="1" applyBorder="1"/>
    <xf numFmtId="2" fontId="2" fillId="35" borderId="40" xfId="0" applyNumberFormat="1" applyFont="1" applyFill="1" applyBorder="1"/>
    <xf numFmtId="2" fontId="2" fillId="35" borderId="5" xfId="0" applyNumberFormat="1" applyFont="1" applyFill="1" applyBorder="1"/>
    <xf numFmtId="0" fontId="2" fillId="35" borderId="39" xfId="0" applyFont="1" applyFill="1" applyBorder="1" applyAlignment="1">
      <alignment horizontal="center"/>
    </xf>
    <xf numFmtId="0" fontId="0" fillId="35" borderId="0" xfId="0" applyFill="1"/>
    <xf numFmtId="0" fontId="3" fillId="35" borderId="21" xfId="0" applyFont="1" applyFill="1" applyBorder="1" applyAlignment="1">
      <alignment horizontal="center"/>
    </xf>
    <xf numFmtId="0" fontId="3" fillId="0" borderId="0" xfId="0" applyFont="1" applyAlignment="1">
      <alignment horizontal="center"/>
    </xf>
    <xf numFmtId="0" fontId="0" fillId="0" borderId="0" xfId="0" applyAlignment="1">
      <alignment horizontal="center"/>
    </xf>
    <xf numFmtId="0" fontId="3" fillId="4"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xf>
    <xf numFmtId="0" fontId="35" fillId="0" borderId="0" xfId="0" applyFont="1" applyAlignment="1">
      <alignment horizontal="left"/>
    </xf>
    <xf numFmtId="0" fontId="2" fillId="0" borderId="29" xfId="0" applyFont="1" applyBorder="1" applyAlignment="1">
      <alignment horizontal="left"/>
    </xf>
    <xf numFmtId="0" fontId="2" fillId="0" borderId="30" xfId="0" applyFont="1" applyBorder="1" applyAlignment="1">
      <alignment horizontal="left"/>
    </xf>
    <xf numFmtId="0" fontId="2" fillId="0" borderId="31" xfId="0" applyFont="1" applyBorder="1" applyAlignment="1">
      <alignment horizontal="left"/>
    </xf>
    <xf numFmtId="0" fontId="3" fillId="4" borderId="23" xfId="0" applyFont="1" applyFill="1" applyBorder="1" applyAlignment="1">
      <alignment horizontal="center"/>
    </xf>
    <xf numFmtId="0" fontId="3" fillId="4" borderId="24" xfId="0" applyFont="1" applyFill="1" applyBorder="1" applyAlignment="1">
      <alignment horizontal="center"/>
    </xf>
    <xf numFmtId="0" fontId="3" fillId="4" borderId="25" xfId="0" applyFont="1" applyFill="1" applyBorder="1" applyAlignment="1">
      <alignment horizont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6" xfId="0" applyFont="1" applyBorder="1" applyAlignment="1">
      <alignment horizontal="left"/>
    </xf>
    <xf numFmtId="0" fontId="2" fillId="0" borderId="27" xfId="0" applyFont="1" applyBorder="1" applyAlignment="1">
      <alignment horizontal="left"/>
    </xf>
    <xf numFmtId="0" fontId="2" fillId="0" borderId="28" xfId="0" applyFont="1" applyBorder="1" applyAlignment="1">
      <alignment horizontal="left"/>
    </xf>
    <xf numFmtId="0" fontId="36" fillId="0" borderId="0" xfId="0" applyFont="1" applyAlignment="1">
      <alignment horizontal="center"/>
    </xf>
    <xf numFmtId="0" fontId="31" fillId="0" borderId="22" xfId="0" applyFont="1" applyBorder="1" applyAlignment="1">
      <alignment horizontal="center"/>
    </xf>
    <xf numFmtId="0" fontId="2" fillId="0" borderId="22" xfId="0" applyFont="1" applyBorder="1" applyAlignment="1">
      <alignment horizontal="center"/>
    </xf>
    <xf numFmtId="0" fontId="32" fillId="0" borderId="26" xfId="0" applyFont="1" applyBorder="1" applyAlignment="1">
      <alignment horizontal="left" vertical="center" wrapText="1"/>
    </xf>
    <xf numFmtId="0" fontId="32" fillId="0" borderId="27" xfId="0" applyFont="1" applyBorder="1" applyAlignment="1">
      <alignment horizontal="left" vertical="center" wrapText="1"/>
    </xf>
    <xf numFmtId="0" fontId="32" fillId="0" borderId="34" xfId="0" applyFont="1" applyBorder="1" applyAlignment="1">
      <alignment horizontal="left" vertical="center" wrapText="1"/>
    </xf>
    <xf numFmtId="0" fontId="3" fillId="4" borderId="38" xfId="0" applyFont="1" applyFill="1" applyBorder="1" applyAlignment="1">
      <alignment horizontal="center"/>
    </xf>
    <xf numFmtId="0" fontId="3" fillId="4" borderId="32" xfId="0" applyFont="1" applyFill="1" applyBorder="1" applyAlignment="1">
      <alignment horizontal="center"/>
    </xf>
    <xf numFmtId="0" fontId="32" fillId="0" borderId="26" xfId="0" applyFont="1" applyBorder="1" applyAlignment="1">
      <alignment vertical="center" wrapText="1"/>
    </xf>
    <xf numFmtId="0" fontId="32" fillId="0" borderId="27" xfId="0" applyFont="1" applyBorder="1" applyAlignment="1">
      <alignment vertical="center" wrapText="1"/>
    </xf>
    <xf numFmtId="0" fontId="32" fillId="0" borderId="34" xfId="0" applyFont="1" applyBorder="1" applyAlignment="1">
      <alignment vertical="center" wrapText="1"/>
    </xf>
    <xf numFmtId="0" fontId="2" fillId="0" borderId="0" xfId="0" applyFont="1" applyAlignment="1">
      <alignment horizontal="left" wrapText="1"/>
    </xf>
  </cellXfs>
  <cellStyles count="4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urrency 2"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45"/>
    <cellStyle name="Normal 3" xfId="48"/>
    <cellStyle name="Note 2" xfId="42"/>
    <cellStyle name="Note 2 2" xfId="47"/>
    <cellStyle name="Note 2 3" xfId="46"/>
    <cellStyle name="Note 3" xfId="37"/>
    <cellStyle name="Note 4" xfId="44"/>
    <cellStyle name="Output 2" xfId="38"/>
    <cellStyle name="Title 2" xfId="39"/>
    <cellStyle name="Total 2" xfId="40"/>
    <cellStyle name="Warning Text 2" xfId="4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PURCHASING\Contracts%20Reporting%20Department\FY2018\Open%20Record%20Evaluations\3.21.19\Evaluator%20Matrix%20RFQ730-18025%20CMAR%20Energy%20Research%20Bldg%2011%20Engineering%20Lab%20Renov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1"/>
      <sheetName val="2"/>
      <sheetName val="3"/>
      <sheetName val="4"/>
      <sheetName val="5"/>
      <sheetName val="6"/>
      <sheetName val="Summary"/>
    </sheetNames>
    <sheetDataSet>
      <sheetData sheetId="0">
        <row r="6">
          <cell r="A6" t="str">
            <v>RFQ 730-18025 CMAR Energy Research Bldg 11 Engineering Lab Renovation</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
  <sheetViews>
    <sheetView workbookViewId="0">
      <selection activeCell="A18" sqref="A18"/>
    </sheetView>
  </sheetViews>
  <sheetFormatPr defaultRowHeight="12.75" x14ac:dyDescent="0.2"/>
  <cols>
    <col min="1" max="1" width="75.28515625" bestFit="1" customWidth="1"/>
  </cols>
  <sheetData>
    <row r="2" spans="1:5" ht="15.75" x14ac:dyDescent="0.2">
      <c r="A2" s="32" t="s">
        <v>30</v>
      </c>
    </row>
    <row r="3" spans="1:5" ht="13.5" thickBot="1" x14ac:dyDescent="0.25"/>
    <row r="4" spans="1:5" ht="26.25" customHeight="1" thickTop="1" x14ac:dyDescent="0.2">
      <c r="A4" s="4" t="s">
        <v>2</v>
      </c>
    </row>
    <row r="5" spans="1:5" s="1" customFormat="1" ht="15" x14ac:dyDescent="0.2">
      <c r="A5" s="18" t="s">
        <v>31</v>
      </c>
      <c r="B5" s="29">
        <v>1</v>
      </c>
      <c r="C5" s="23"/>
      <c r="D5" s="5"/>
      <c r="E5" s="5"/>
    </row>
    <row r="6" spans="1:5" ht="15" x14ac:dyDescent="0.2">
      <c r="A6" s="18" t="s">
        <v>32</v>
      </c>
      <c r="B6" s="28">
        <v>2</v>
      </c>
    </row>
  </sheetData>
  <phoneticPr fontId="1" type="noConversion"/>
  <pageMargins left="0.5" right="0.5" top="1" bottom="1" header="0.5" footer="0.5"/>
  <pageSetup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2.285156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28</v>
      </c>
      <c r="C5" s="36">
        <v>17.5</v>
      </c>
      <c r="D5" s="36">
        <v>14</v>
      </c>
      <c r="E5" s="36">
        <v>8</v>
      </c>
      <c r="F5" s="48">
        <v>10</v>
      </c>
      <c r="G5" s="54">
        <f>SUM(B5:E5)</f>
        <v>67.5</v>
      </c>
      <c r="H5" s="57">
        <f>SUM(B5:F5)</f>
        <v>77.5</v>
      </c>
      <c r="I5" s="37">
        <v>1</v>
      </c>
    </row>
    <row r="6" spans="1:9" ht="15.75" x14ac:dyDescent="0.25">
      <c r="A6" s="35" t="str">
        <f>Responses!A6</f>
        <v>W.W. Grainger, Inc.</v>
      </c>
      <c r="B6" s="36">
        <v>35</v>
      </c>
      <c r="C6" s="36">
        <v>22.5</v>
      </c>
      <c r="D6" s="36">
        <v>12</v>
      </c>
      <c r="E6" s="36">
        <v>10</v>
      </c>
      <c r="F6" s="48">
        <v>10</v>
      </c>
      <c r="G6" s="54">
        <f>SUM(B6:E6)</f>
        <v>79.5</v>
      </c>
      <c r="H6" s="6">
        <f>SUM(B6:F6)</f>
        <v>89.5</v>
      </c>
      <c r="I6" s="30">
        <v>2</v>
      </c>
    </row>
  </sheetData>
  <mergeCells count="2">
    <mergeCell ref="A1:H1"/>
    <mergeCell ref="A2:H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0.710937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22.4</v>
      </c>
      <c r="C5" s="36">
        <v>17.5</v>
      </c>
      <c r="D5" s="36">
        <v>14</v>
      </c>
      <c r="E5" s="36">
        <v>4</v>
      </c>
      <c r="F5" s="48">
        <v>10</v>
      </c>
      <c r="G5" s="54">
        <f>SUM(B5:E5)</f>
        <v>57.9</v>
      </c>
      <c r="H5" s="57">
        <f>SUM(B5:F5)</f>
        <v>67.900000000000006</v>
      </c>
      <c r="I5" s="37">
        <v>1</v>
      </c>
    </row>
    <row r="6" spans="1:9" ht="15.75" x14ac:dyDescent="0.25">
      <c r="A6" s="35" t="str">
        <f>Responses!A6</f>
        <v>W.W. Grainger, Inc.</v>
      </c>
      <c r="B6" s="36">
        <v>22.4</v>
      </c>
      <c r="C6" s="36">
        <v>21.5</v>
      </c>
      <c r="D6" s="36">
        <v>12</v>
      </c>
      <c r="E6" s="36">
        <v>8</v>
      </c>
      <c r="F6" s="48">
        <v>10</v>
      </c>
      <c r="G6" s="54">
        <f>SUM(B6:E6)</f>
        <v>63.9</v>
      </c>
      <c r="H6" s="6">
        <f>SUM(B6:F6)</f>
        <v>73.900000000000006</v>
      </c>
      <c r="I6" s="30">
        <v>2</v>
      </c>
    </row>
  </sheetData>
  <mergeCells count="2">
    <mergeCell ref="A1:H1"/>
    <mergeCell ref="A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2.285156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21</v>
      </c>
      <c r="C5" s="36">
        <v>15</v>
      </c>
      <c r="D5" s="36">
        <v>16</v>
      </c>
      <c r="E5" s="36">
        <v>7</v>
      </c>
      <c r="F5" s="48">
        <v>10</v>
      </c>
      <c r="G5" s="54">
        <f>SUM(B5:E5)</f>
        <v>59</v>
      </c>
      <c r="H5" s="57">
        <f>SUM(B5:F5)</f>
        <v>69</v>
      </c>
      <c r="I5" s="37">
        <v>1</v>
      </c>
    </row>
    <row r="6" spans="1:9" ht="15.75" x14ac:dyDescent="0.25">
      <c r="A6" s="35" t="str">
        <f>Responses!A6</f>
        <v>W.W. Grainger, Inc.</v>
      </c>
      <c r="B6" s="36">
        <v>28</v>
      </c>
      <c r="C6" s="36">
        <v>20</v>
      </c>
      <c r="D6" s="36">
        <v>14</v>
      </c>
      <c r="E6" s="36">
        <v>9</v>
      </c>
      <c r="F6" s="48">
        <v>10</v>
      </c>
      <c r="G6" s="54">
        <f>SUM(B6:E6)</f>
        <v>71</v>
      </c>
      <c r="H6" s="6">
        <f>SUM(B6:F6)</f>
        <v>81</v>
      </c>
      <c r="I6" s="30">
        <v>2</v>
      </c>
    </row>
  </sheetData>
  <mergeCells count="2">
    <mergeCell ref="A1:H1"/>
    <mergeCell ref="A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40.425781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21</v>
      </c>
      <c r="C5" s="36">
        <v>15</v>
      </c>
      <c r="D5" s="36">
        <v>12</v>
      </c>
      <c r="E5" s="36">
        <v>8</v>
      </c>
      <c r="F5" s="48">
        <v>10</v>
      </c>
      <c r="G5" s="54">
        <f>SUM(B5:E5)</f>
        <v>56</v>
      </c>
      <c r="H5" s="57">
        <f>SUM(B5:F5)</f>
        <v>66</v>
      </c>
      <c r="I5" s="37">
        <v>1</v>
      </c>
    </row>
    <row r="6" spans="1:9" ht="15.75" x14ac:dyDescent="0.25">
      <c r="A6" s="35" t="str">
        <f>Responses!A6</f>
        <v>W.W. Grainger, Inc.</v>
      </c>
      <c r="B6" s="36">
        <v>28</v>
      </c>
      <c r="C6" s="36">
        <v>20</v>
      </c>
      <c r="D6" s="36">
        <v>16</v>
      </c>
      <c r="E6" s="36">
        <v>8</v>
      </c>
      <c r="F6" s="48">
        <v>10</v>
      </c>
      <c r="G6" s="54">
        <f>SUM(B6:E6)</f>
        <v>72</v>
      </c>
      <c r="H6" s="6">
        <f>SUM(B6:F6)</f>
        <v>82</v>
      </c>
      <c r="I6" s="30">
        <v>2</v>
      </c>
    </row>
  </sheetData>
  <mergeCells count="2">
    <mergeCell ref="A1:H1"/>
    <mergeCell ref="A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C43" sqref="C43"/>
    </sheetView>
  </sheetViews>
  <sheetFormatPr defaultRowHeight="12.75" x14ac:dyDescent="0.2"/>
  <cols>
    <col min="1" max="1" width="33.425781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35</v>
      </c>
      <c r="C5" s="36">
        <v>15</v>
      </c>
      <c r="D5" s="36">
        <v>12</v>
      </c>
      <c r="E5" s="36">
        <v>10</v>
      </c>
      <c r="F5" s="48">
        <v>10</v>
      </c>
      <c r="G5" s="54">
        <f>SUM(B5:E5)</f>
        <v>72</v>
      </c>
      <c r="H5" s="57">
        <f>SUM(B5:F5)</f>
        <v>82</v>
      </c>
      <c r="I5" s="37">
        <v>1</v>
      </c>
    </row>
    <row r="6" spans="1:9" ht="15.75" x14ac:dyDescent="0.25">
      <c r="A6" s="35" t="str">
        <f>Responses!A6</f>
        <v>W.W. Grainger, Inc.</v>
      </c>
      <c r="B6" s="36">
        <v>35</v>
      </c>
      <c r="C6" s="36">
        <v>20</v>
      </c>
      <c r="D6" s="36">
        <v>10</v>
      </c>
      <c r="E6" s="36">
        <v>10</v>
      </c>
      <c r="F6" s="48">
        <v>10</v>
      </c>
      <c r="G6" s="54">
        <f>SUM(B6:E6)</f>
        <v>75</v>
      </c>
      <c r="H6" s="6">
        <f>SUM(B6:F6)</f>
        <v>85</v>
      </c>
      <c r="I6" s="30">
        <v>2</v>
      </c>
    </row>
  </sheetData>
  <mergeCells count="2">
    <mergeCell ref="A1:H1"/>
    <mergeCell ref="A2:H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3"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21</v>
      </c>
      <c r="C5" s="36">
        <v>15</v>
      </c>
      <c r="D5" s="36">
        <v>12</v>
      </c>
      <c r="E5" s="36">
        <v>6</v>
      </c>
      <c r="F5" s="48">
        <v>10</v>
      </c>
      <c r="G5" s="54">
        <f>SUM(B5:E5)</f>
        <v>54</v>
      </c>
      <c r="H5" s="57">
        <f>SUM(B5:F5)</f>
        <v>64</v>
      </c>
      <c r="I5" s="37">
        <v>1</v>
      </c>
    </row>
    <row r="6" spans="1:9" ht="15.75" x14ac:dyDescent="0.25">
      <c r="A6" s="35" t="str">
        <f>Responses!A6</f>
        <v>W.W. Grainger, Inc.</v>
      </c>
      <c r="B6" s="36">
        <v>24.5</v>
      </c>
      <c r="C6" s="36">
        <v>20</v>
      </c>
      <c r="D6" s="36">
        <v>16</v>
      </c>
      <c r="E6" s="36">
        <v>8</v>
      </c>
      <c r="F6" s="48">
        <v>10</v>
      </c>
      <c r="G6" s="54">
        <f>SUM(B6:E6)</f>
        <v>68.5</v>
      </c>
      <c r="H6" s="6">
        <f>SUM(B6:F6)</f>
        <v>78.5</v>
      </c>
      <c r="I6" s="30">
        <v>2</v>
      </c>
    </row>
  </sheetData>
  <mergeCells count="2">
    <mergeCell ref="A1:H1"/>
    <mergeCell ref="A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F5" sqref="F5:F6"/>
    </sheetView>
  </sheetViews>
  <sheetFormatPr defaultRowHeight="12.75" x14ac:dyDescent="0.2"/>
  <cols>
    <col min="1" max="1" width="25.285156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24.5</v>
      </c>
      <c r="C5" s="36">
        <v>17.5</v>
      </c>
      <c r="D5" s="36">
        <v>14</v>
      </c>
      <c r="E5" s="36">
        <v>8</v>
      </c>
      <c r="F5" s="36">
        <v>10</v>
      </c>
      <c r="G5" s="55">
        <f>SUM(B5:E5)</f>
        <v>64</v>
      </c>
      <c r="H5" s="57">
        <f>SUM(B5:F5)</f>
        <v>74</v>
      </c>
      <c r="I5" s="37">
        <v>1</v>
      </c>
    </row>
    <row r="6" spans="1:9" ht="15.75" x14ac:dyDescent="0.25">
      <c r="A6" s="35" t="str">
        <f>Responses!A6</f>
        <v>W.W. Grainger, Inc.</v>
      </c>
      <c r="B6" s="36">
        <v>28</v>
      </c>
      <c r="C6" s="36">
        <v>20</v>
      </c>
      <c r="D6" s="36">
        <v>16</v>
      </c>
      <c r="E6" s="36">
        <v>8</v>
      </c>
      <c r="F6" s="36">
        <v>10</v>
      </c>
      <c r="G6" s="55">
        <f>SUM(B6:E6)</f>
        <v>72</v>
      </c>
      <c r="H6" s="6">
        <f>SUM(B6:F6)</f>
        <v>82</v>
      </c>
      <c r="I6" s="30">
        <v>2</v>
      </c>
    </row>
  </sheetData>
  <mergeCells count="2">
    <mergeCell ref="A1:H1"/>
    <mergeCell ref="A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25.8554687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28</v>
      </c>
      <c r="C5" s="36">
        <v>17.5</v>
      </c>
      <c r="D5" s="36">
        <v>16</v>
      </c>
      <c r="E5" s="36">
        <v>9</v>
      </c>
      <c r="F5" s="48">
        <v>10</v>
      </c>
      <c r="G5" s="54">
        <f>SUM(B5:E5)</f>
        <v>70.5</v>
      </c>
      <c r="H5" s="57">
        <f>SUM(B5:F5)</f>
        <v>80.5</v>
      </c>
      <c r="I5" s="37">
        <v>1</v>
      </c>
    </row>
    <row r="6" spans="1:9" ht="15.75" x14ac:dyDescent="0.25">
      <c r="A6" s="35" t="str">
        <f>Responses!A6</f>
        <v>W.W. Grainger, Inc.</v>
      </c>
      <c r="B6" s="36">
        <v>31.5</v>
      </c>
      <c r="C6" s="36">
        <v>22.5</v>
      </c>
      <c r="D6" s="36">
        <v>14</v>
      </c>
      <c r="E6" s="36">
        <v>9</v>
      </c>
      <c r="F6" s="48">
        <v>10</v>
      </c>
      <c r="G6" s="54">
        <f>SUM(B6:E6)</f>
        <v>77</v>
      </c>
      <c r="H6" s="6">
        <f>SUM(B6:F6)</f>
        <v>87</v>
      </c>
      <c r="I6" s="30">
        <v>2</v>
      </c>
    </row>
  </sheetData>
  <mergeCells count="2">
    <mergeCell ref="A1:H1"/>
    <mergeCell ref="A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26.1406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21</v>
      </c>
      <c r="C5" s="36">
        <v>15</v>
      </c>
      <c r="D5" s="36">
        <v>12</v>
      </c>
      <c r="E5" s="36">
        <v>6</v>
      </c>
      <c r="F5" s="48">
        <v>10</v>
      </c>
      <c r="G5" s="54">
        <f>SUM(B5:E5)</f>
        <v>54</v>
      </c>
      <c r="H5" s="57">
        <f>SUM(B5:F5)</f>
        <v>64</v>
      </c>
      <c r="I5" s="37">
        <v>1</v>
      </c>
    </row>
    <row r="6" spans="1:9" ht="15.75" x14ac:dyDescent="0.25">
      <c r="A6" s="35" t="str">
        <f>Responses!A6</f>
        <v>W.W. Grainger, Inc.</v>
      </c>
      <c r="B6" s="36">
        <v>28</v>
      </c>
      <c r="C6" s="36">
        <v>20</v>
      </c>
      <c r="D6" s="36">
        <v>12</v>
      </c>
      <c r="E6" s="36">
        <v>8</v>
      </c>
      <c r="F6" s="48">
        <v>10</v>
      </c>
      <c r="G6" s="54">
        <f>SUM(B6:E6)</f>
        <v>68</v>
      </c>
      <c r="H6" s="6">
        <f>SUM(B6:F6)</f>
        <v>78</v>
      </c>
      <c r="I6" s="30">
        <v>2</v>
      </c>
    </row>
  </sheetData>
  <mergeCells count="2">
    <mergeCell ref="A1:H1"/>
    <mergeCell ref="A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0.425781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35</v>
      </c>
      <c r="C5" s="36">
        <v>25</v>
      </c>
      <c r="D5" s="36">
        <v>20</v>
      </c>
      <c r="E5" s="36">
        <v>10</v>
      </c>
      <c r="F5" s="48">
        <v>10</v>
      </c>
      <c r="G5" s="54">
        <f>SUM(B5:E5)</f>
        <v>90</v>
      </c>
      <c r="H5" s="57">
        <f>SUM(B5:F5)</f>
        <v>100</v>
      </c>
      <c r="I5" s="37">
        <v>1</v>
      </c>
    </row>
    <row r="6" spans="1:9" ht="15.75" x14ac:dyDescent="0.25">
      <c r="A6" s="35" t="str">
        <f>Responses!A6</f>
        <v>W.W. Grainger, Inc.</v>
      </c>
      <c r="B6" s="36">
        <v>35</v>
      </c>
      <c r="C6" s="36">
        <v>25</v>
      </c>
      <c r="D6" s="36">
        <v>20</v>
      </c>
      <c r="E6" s="36">
        <v>10</v>
      </c>
      <c r="F6" s="48">
        <v>10</v>
      </c>
      <c r="G6" s="54">
        <f>SUM(B6:E6)</f>
        <v>90</v>
      </c>
      <c r="H6" s="6">
        <f>SUM(B6:F6)</f>
        <v>100</v>
      </c>
      <c r="I6" s="30">
        <v>2</v>
      </c>
    </row>
  </sheetData>
  <mergeCells count="2">
    <mergeCell ref="A1:H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E33" sqref="E33"/>
    </sheetView>
  </sheetViews>
  <sheetFormatPr defaultRowHeight="12.75" x14ac:dyDescent="0.2"/>
  <cols>
    <col min="1" max="1" width="62" customWidth="1"/>
    <col min="2" max="2" width="7" style="24" bestFit="1" customWidth="1"/>
    <col min="3" max="3" width="5.5703125" customWidth="1"/>
    <col min="4" max="4" width="6.42578125" bestFit="1" customWidth="1"/>
    <col min="5" max="5" width="6.7109375" bestFit="1" customWidth="1"/>
    <col min="7" max="7" width="9.140625" style="13"/>
    <col min="9" max="9" width="17.140625" customWidth="1"/>
  </cols>
  <sheetData>
    <row r="1" spans="1:9" ht="15.75" x14ac:dyDescent="0.25">
      <c r="A1" s="68" t="s">
        <v>0</v>
      </c>
      <c r="B1" s="69"/>
      <c r="C1" s="69"/>
      <c r="D1" s="69"/>
      <c r="E1" s="69"/>
      <c r="F1" s="69"/>
      <c r="G1" s="69"/>
      <c r="H1" s="69"/>
    </row>
    <row r="2" spans="1:9" ht="12.75" customHeight="1" x14ac:dyDescent="0.2">
      <c r="A2" s="70" t="str">
        <f>Responses!A2</f>
        <v>RFQ730-18024 Material Repair Operations Supply Chain Services</v>
      </c>
      <c r="B2" s="70"/>
      <c r="C2" s="70"/>
      <c r="D2" s="70"/>
      <c r="E2" s="70"/>
      <c r="F2" s="70"/>
      <c r="G2" s="70"/>
      <c r="H2" s="70"/>
    </row>
    <row r="3" spans="1:9" ht="15.75" thickBot="1" x14ac:dyDescent="0.25">
      <c r="A3" s="13"/>
      <c r="B3" s="25"/>
      <c r="C3" s="13"/>
      <c r="D3" s="13"/>
      <c r="E3" s="13"/>
      <c r="F3" s="13"/>
      <c r="H3" s="15"/>
    </row>
    <row r="4" spans="1:9" ht="100.5" customHeight="1" thickTop="1" thickBot="1" x14ac:dyDescent="0.25">
      <c r="A4" s="16" t="s">
        <v>4</v>
      </c>
      <c r="B4" s="26" t="s">
        <v>5</v>
      </c>
      <c r="C4" s="17" t="s">
        <v>6</v>
      </c>
      <c r="D4" s="17" t="s">
        <v>7</v>
      </c>
      <c r="E4" s="17" t="s">
        <v>9</v>
      </c>
      <c r="F4" s="17" t="s">
        <v>10</v>
      </c>
      <c r="G4" s="58" t="s">
        <v>38</v>
      </c>
      <c r="H4" s="59" t="s">
        <v>11</v>
      </c>
    </row>
    <row r="5" spans="1:9" ht="16.5" thickTop="1" x14ac:dyDescent="0.2">
      <c r="A5" s="35" t="str">
        <f>Responses!A5</f>
        <v>PMDE</v>
      </c>
      <c r="B5" s="27">
        <v>22.75</v>
      </c>
      <c r="C5" s="22">
        <v>15</v>
      </c>
      <c r="D5" s="22">
        <v>10</v>
      </c>
      <c r="E5" s="22">
        <v>8.5</v>
      </c>
      <c r="F5" s="48">
        <v>10</v>
      </c>
      <c r="G5" s="61">
        <f>SUM(B5:E5)</f>
        <v>56.25</v>
      </c>
      <c r="H5" s="6">
        <f>SUM(B5:F5)</f>
        <v>66.25</v>
      </c>
      <c r="I5" s="31">
        <v>1</v>
      </c>
    </row>
    <row r="6" spans="1:9" s="34" customFormat="1" ht="15.75" x14ac:dyDescent="0.25">
      <c r="A6" s="18" t="str">
        <f>Responses!A6</f>
        <v>W.W. Grainger, Inc.</v>
      </c>
      <c r="B6" s="60">
        <v>35</v>
      </c>
      <c r="C6" s="36">
        <v>25</v>
      </c>
      <c r="D6" s="36">
        <v>20</v>
      </c>
      <c r="E6" s="36">
        <v>10</v>
      </c>
      <c r="F6" s="48">
        <v>10</v>
      </c>
      <c r="G6" s="61">
        <f>SUM(B6:E6)</f>
        <v>90</v>
      </c>
      <c r="H6" s="57">
        <f>SUM(B6:F6)</f>
        <v>100</v>
      </c>
      <c r="I6" s="30">
        <v>2</v>
      </c>
    </row>
  </sheetData>
  <mergeCells count="2">
    <mergeCell ref="A1:H1"/>
    <mergeCell ref="A2:H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15" sqref="G15"/>
    </sheetView>
  </sheetViews>
  <sheetFormatPr defaultRowHeight="12.75" x14ac:dyDescent="0.2"/>
  <cols>
    <col min="1" max="1" width="35.1406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31.5</v>
      </c>
      <c r="C5" s="36">
        <v>20</v>
      </c>
      <c r="D5" s="36">
        <v>16</v>
      </c>
      <c r="E5" s="36">
        <v>10</v>
      </c>
      <c r="F5" s="48">
        <v>10</v>
      </c>
      <c r="G5" s="54">
        <f>SUM(B5:E5)</f>
        <v>77.5</v>
      </c>
      <c r="H5" s="57">
        <f>SUM(B5:F5)</f>
        <v>87.5</v>
      </c>
      <c r="I5" s="37">
        <v>1</v>
      </c>
    </row>
    <row r="6" spans="1:9" ht="15.75" x14ac:dyDescent="0.25">
      <c r="A6" s="35" t="str">
        <f>Responses!A6</f>
        <v>W.W. Grainger, Inc.</v>
      </c>
      <c r="B6" s="36">
        <v>28</v>
      </c>
      <c r="C6" s="36">
        <v>22.5</v>
      </c>
      <c r="D6" s="36">
        <v>16</v>
      </c>
      <c r="E6" s="36">
        <v>10</v>
      </c>
      <c r="F6" s="48">
        <v>10</v>
      </c>
      <c r="G6" s="54">
        <f>SUM(B6:E6)</f>
        <v>76.5</v>
      </c>
      <c r="H6" s="6">
        <f>SUM(B6:F6)</f>
        <v>86.5</v>
      </c>
      <c r="I6" s="30">
        <v>2</v>
      </c>
    </row>
  </sheetData>
  <mergeCells count="2">
    <mergeCell ref="A1:H1"/>
    <mergeCell ref="A2:H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
  <sheetViews>
    <sheetView workbookViewId="0">
      <selection activeCell="N25" sqref="N25"/>
    </sheetView>
  </sheetViews>
  <sheetFormatPr defaultRowHeight="12.75" x14ac:dyDescent="0.2"/>
  <cols>
    <col min="1" max="1" width="37" customWidth="1"/>
    <col min="21" max="21" width="18.140625" customWidth="1"/>
    <col min="22" max="22" width="10.5703125" customWidth="1"/>
  </cols>
  <sheetData>
    <row r="1" spans="1:23" ht="15.75" x14ac:dyDescent="0.25">
      <c r="A1" s="68" t="s">
        <v>0</v>
      </c>
      <c r="B1" s="69"/>
      <c r="C1" s="69"/>
      <c r="D1" s="69"/>
      <c r="E1" s="69"/>
      <c r="F1" s="69"/>
      <c r="G1" s="69"/>
      <c r="H1" s="69"/>
      <c r="I1" s="69"/>
      <c r="J1" s="69"/>
      <c r="K1" s="69"/>
      <c r="L1" s="69"/>
      <c r="M1" s="69"/>
      <c r="N1" s="69"/>
      <c r="O1" s="69"/>
      <c r="P1" s="69"/>
      <c r="Q1" s="69"/>
      <c r="R1" s="69"/>
      <c r="S1" s="69"/>
      <c r="T1" s="69"/>
      <c r="U1" s="69"/>
      <c r="V1" s="69"/>
      <c r="W1" s="13"/>
    </row>
    <row r="2" spans="1:23" x14ac:dyDescent="0.2">
      <c r="A2" s="70" t="str">
        <f>Responses!A2</f>
        <v>RFQ730-18024 Material Repair Operations Supply Chain Services</v>
      </c>
      <c r="B2" s="71"/>
      <c r="C2" s="71"/>
      <c r="D2" s="71"/>
      <c r="E2" s="71"/>
      <c r="F2" s="71"/>
      <c r="G2" s="71"/>
      <c r="H2" s="71"/>
      <c r="I2" s="71"/>
      <c r="J2" s="71"/>
      <c r="K2" s="71"/>
      <c r="L2" s="71"/>
      <c r="M2" s="71"/>
      <c r="N2" s="71"/>
      <c r="O2" s="71"/>
      <c r="P2" s="71"/>
      <c r="Q2" s="71"/>
      <c r="R2" s="71"/>
      <c r="S2" s="71"/>
      <c r="T2" s="71"/>
      <c r="U2" s="71"/>
      <c r="V2" s="71"/>
      <c r="W2" s="13"/>
    </row>
    <row r="3" spans="1:23" ht="15.75" thickBot="1" x14ac:dyDescent="0.25">
      <c r="A3" s="14"/>
      <c r="B3" s="14"/>
      <c r="C3" s="14"/>
      <c r="D3" s="14"/>
      <c r="E3" s="14"/>
      <c r="F3" s="14"/>
      <c r="G3" s="14"/>
      <c r="H3" s="14"/>
      <c r="I3" s="14"/>
      <c r="J3" s="14"/>
      <c r="K3" s="14"/>
      <c r="L3" s="14"/>
      <c r="M3" s="14"/>
      <c r="N3" s="14"/>
      <c r="O3" s="14"/>
      <c r="P3" s="14"/>
      <c r="Q3" s="14"/>
      <c r="R3" s="14"/>
      <c r="S3" s="14"/>
      <c r="T3" s="14"/>
      <c r="U3" s="19"/>
      <c r="V3" s="19"/>
      <c r="W3" s="13"/>
    </row>
    <row r="4" spans="1:23" ht="79.5" thickBot="1" x14ac:dyDescent="0.25">
      <c r="A4" s="3" t="s">
        <v>2</v>
      </c>
      <c r="B4" s="52" t="s">
        <v>41</v>
      </c>
      <c r="C4" s="52" t="s">
        <v>42</v>
      </c>
      <c r="D4" s="52" t="s">
        <v>43</v>
      </c>
      <c r="E4" s="52" t="s">
        <v>44</v>
      </c>
      <c r="F4" s="52" t="s">
        <v>45</v>
      </c>
      <c r="G4" s="52" t="s">
        <v>46</v>
      </c>
      <c r="H4" s="52" t="s">
        <v>47</v>
      </c>
      <c r="I4" s="52" t="s">
        <v>48</v>
      </c>
      <c r="J4" s="52" t="s">
        <v>49</v>
      </c>
      <c r="K4" s="52" t="s">
        <v>50</v>
      </c>
      <c r="L4" s="52" t="s">
        <v>51</v>
      </c>
      <c r="M4" s="52" t="s">
        <v>52</v>
      </c>
      <c r="N4" s="52" t="s">
        <v>53</v>
      </c>
      <c r="O4" s="52" t="s">
        <v>54</v>
      </c>
      <c r="P4" s="52" t="s">
        <v>55</v>
      </c>
      <c r="Q4" s="52" t="s">
        <v>56</v>
      </c>
      <c r="R4" s="52" t="s">
        <v>57</v>
      </c>
      <c r="S4" s="52" t="s">
        <v>58</v>
      </c>
      <c r="T4" s="52" t="s">
        <v>59</v>
      </c>
      <c r="U4" s="12" t="s">
        <v>3</v>
      </c>
      <c r="V4" s="2" t="s">
        <v>1</v>
      </c>
      <c r="W4" s="13"/>
    </row>
    <row r="5" spans="1:23" ht="15.75" x14ac:dyDescent="0.2">
      <c r="A5" s="50" t="str">
        <f>Responses!A5</f>
        <v>PMDE</v>
      </c>
      <c r="B5" s="53">
        <f>'1'!G5</f>
        <v>18</v>
      </c>
      <c r="C5" s="53">
        <f>'2'!G5</f>
        <v>56.25</v>
      </c>
      <c r="D5" s="53">
        <f>'3'!G5</f>
        <v>52.5</v>
      </c>
      <c r="E5" s="53">
        <f>'4'!G5</f>
        <v>74</v>
      </c>
      <c r="F5" s="53">
        <f>'5'!G5</f>
        <v>41</v>
      </c>
      <c r="G5" s="53">
        <f>'6'!G5</f>
        <v>79</v>
      </c>
      <c r="H5" s="53">
        <f>'7'!G5</f>
        <v>56.6</v>
      </c>
      <c r="I5" s="53">
        <f>'8'!G5</f>
        <v>64</v>
      </c>
      <c r="J5" s="53">
        <f>'9'!G5</f>
        <v>67.5</v>
      </c>
      <c r="K5" s="53">
        <f>'10'!G5</f>
        <v>57.9</v>
      </c>
      <c r="L5" s="53">
        <f>'11'!G5</f>
        <v>59</v>
      </c>
      <c r="M5" s="53">
        <f>'12'!G5</f>
        <v>56</v>
      </c>
      <c r="N5" s="53">
        <f>'13'!G5</f>
        <v>72</v>
      </c>
      <c r="O5" s="53">
        <f>'14'!G5</f>
        <v>54</v>
      </c>
      <c r="P5" s="53">
        <f>'15'!G5</f>
        <v>64</v>
      </c>
      <c r="Q5" s="53">
        <f>'16'!G5</f>
        <v>70.5</v>
      </c>
      <c r="R5" s="53">
        <f>'17'!G5</f>
        <v>54</v>
      </c>
      <c r="S5" s="53">
        <f>'18'!G5</f>
        <v>90</v>
      </c>
      <c r="T5" s="53">
        <f>'19'!G5</f>
        <v>77.5</v>
      </c>
      <c r="U5" s="51">
        <f>AVERAGE(B5:T5)</f>
        <v>61.25</v>
      </c>
      <c r="V5" s="33">
        <f>RANK(U5,$U$5:$U$6,0)</f>
        <v>2</v>
      </c>
      <c r="W5" s="37">
        <v>1</v>
      </c>
    </row>
    <row r="6" spans="1:23" s="66" customFormat="1" ht="15.75" x14ac:dyDescent="0.25">
      <c r="A6" s="65" t="str">
        <f>Responses!A6</f>
        <v>W.W. Grainger, Inc.</v>
      </c>
      <c r="B6" s="64">
        <f>'1'!G6</f>
        <v>36</v>
      </c>
      <c r="C6" s="64">
        <f>'2'!G6</f>
        <v>90</v>
      </c>
      <c r="D6" s="64">
        <f>'3'!G6</f>
        <v>60.5</v>
      </c>
      <c r="E6" s="64">
        <f>'4'!G6</f>
        <v>81</v>
      </c>
      <c r="F6" s="64">
        <f>'5'!G6</f>
        <v>54</v>
      </c>
      <c r="G6" s="64">
        <f>'6'!G6</f>
        <v>73.5</v>
      </c>
      <c r="H6" s="64">
        <f>'7'!G6</f>
        <v>63</v>
      </c>
      <c r="I6" s="64">
        <f>'8'!G6</f>
        <v>80</v>
      </c>
      <c r="J6" s="64">
        <f>'9'!G6</f>
        <v>79.5</v>
      </c>
      <c r="K6" s="64">
        <f>'10'!G6</f>
        <v>63.9</v>
      </c>
      <c r="L6" s="64">
        <f>'11'!G6</f>
        <v>71</v>
      </c>
      <c r="M6" s="64">
        <f>'12'!G6</f>
        <v>72</v>
      </c>
      <c r="N6" s="64">
        <f>'13'!G6</f>
        <v>75</v>
      </c>
      <c r="O6" s="64">
        <f>'14'!G6</f>
        <v>68.5</v>
      </c>
      <c r="P6" s="64">
        <f>'15'!G6</f>
        <v>72</v>
      </c>
      <c r="Q6" s="64">
        <f>'16'!G6</f>
        <v>77</v>
      </c>
      <c r="R6" s="64">
        <f>'17'!G6</f>
        <v>68</v>
      </c>
      <c r="S6" s="64">
        <f>'18'!G6</f>
        <v>90</v>
      </c>
      <c r="T6" s="64">
        <f>'19'!G6</f>
        <v>76.5</v>
      </c>
      <c r="U6" s="63">
        <f>AVERAGE(B6:T6)</f>
        <v>71.126315789473693</v>
      </c>
      <c r="V6" s="62">
        <f>RANK(U6,$U$5:$U$6,0)</f>
        <v>1</v>
      </c>
      <c r="W6" s="67">
        <v>2</v>
      </c>
    </row>
  </sheetData>
  <mergeCells count="2">
    <mergeCell ref="A1:V1"/>
    <mergeCell ref="A2:V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
  <sheetViews>
    <sheetView workbookViewId="0">
      <selection activeCell="F5" sqref="F5:F6"/>
    </sheetView>
  </sheetViews>
  <sheetFormatPr defaultRowHeight="12.75" x14ac:dyDescent="0.2"/>
  <cols>
    <col min="1" max="1" width="29.5703125" customWidth="1"/>
    <col min="6" max="6" width="9.140625" style="24"/>
  </cols>
  <sheetData>
    <row r="1" spans="1:8" ht="15.75" x14ac:dyDescent="0.25">
      <c r="A1" s="68" t="s">
        <v>0</v>
      </c>
      <c r="B1" s="69"/>
      <c r="C1" s="69"/>
      <c r="D1" s="69"/>
      <c r="E1" s="69"/>
      <c r="F1" s="69"/>
      <c r="G1" s="69"/>
      <c r="H1" s="13"/>
    </row>
    <row r="2" spans="1:8" ht="15.75" x14ac:dyDescent="0.2">
      <c r="A2" s="70" t="str">
        <f>Responses!A2</f>
        <v>RFQ730-18024 Material Repair Operations Supply Chain Services</v>
      </c>
      <c r="B2" s="70"/>
      <c r="C2" s="70"/>
      <c r="D2" s="70"/>
      <c r="E2" s="70"/>
      <c r="F2" s="70"/>
      <c r="G2" s="70"/>
      <c r="H2" s="13"/>
    </row>
    <row r="3" spans="1:8" ht="15.75" thickBot="1" x14ac:dyDescent="0.25">
      <c r="A3" s="13"/>
      <c r="B3" s="25"/>
      <c r="C3" s="13"/>
      <c r="D3" s="13"/>
      <c r="E3" s="13"/>
      <c r="G3" s="15"/>
      <c r="H3" s="13"/>
    </row>
    <row r="4" spans="1:8" ht="75" thickTop="1" thickBot="1" x14ac:dyDescent="0.25">
      <c r="A4" s="16" t="s">
        <v>4</v>
      </c>
      <c r="B4" s="26" t="s">
        <v>5</v>
      </c>
      <c r="C4" s="17" t="s">
        <v>6</v>
      </c>
      <c r="D4" s="17" t="s">
        <v>7</v>
      </c>
      <c r="E4" s="17" t="s">
        <v>9</v>
      </c>
      <c r="F4" s="47" t="s">
        <v>10</v>
      </c>
      <c r="G4" s="21" t="s">
        <v>11</v>
      </c>
      <c r="H4" s="11"/>
    </row>
    <row r="5" spans="1:8" ht="16.5" thickTop="1" x14ac:dyDescent="0.2">
      <c r="A5" s="35" t="str">
        <f>Responses!A5</f>
        <v>PMDE</v>
      </c>
      <c r="B5" s="49"/>
      <c r="C5" s="49"/>
      <c r="D5" s="49"/>
      <c r="E5" s="49"/>
      <c r="F5" s="48">
        <v>10</v>
      </c>
      <c r="G5" s="6">
        <f>SUM(B5:F5)</f>
        <v>10</v>
      </c>
      <c r="H5" s="31">
        <v>1</v>
      </c>
    </row>
    <row r="6" spans="1:8" ht="15.75" x14ac:dyDescent="0.25">
      <c r="A6" s="35" t="str">
        <f>Responses!A6</f>
        <v>W.W. Grainger, Inc.</v>
      </c>
      <c r="B6" s="49"/>
      <c r="C6" s="49"/>
      <c r="D6" s="49"/>
      <c r="E6" s="49"/>
      <c r="F6" s="48">
        <v>10</v>
      </c>
      <c r="G6" s="6">
        <f>SUM(B6:F6)</f>
        <v>10</v>
      </c>
      <c r="H6" s="30">
        <v>2</v>
      </c>
    </row>
  </sheetData>
  <mergeCells count="2">
    <mergeCell ref="A1:G1"/>
    <mergeCell ref="A2:G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workbookViewId="0">
      <selection activeCell="T4" sqref="T4"/>
    </sheetView>
  </sheetViews>
  <sheetFormatPr defaultRowHeight="12.75" x14ac:dyDescent="0.2"/>
  <cols>
    <col min="1" max="1" width="44" bestFit="1" customWidth="1"/>
    <col min="2" max="2" width="8.140625" customWidth="1"/>
    <col min="3" max="3" width="8.7109375" customWidth="1"/>
    <col min="4" max="4" width="8.28515625" bestFit="1" customWidth="1"/>
    <col min="5" max="5" width="7" bestFit="1" customWidth="1"/>
    <col min="6" max="6" width="10.140625" customWidth="1"/>
    <col min="7" max="20" width="10.140625" style="13" customWidth="1"/>
    <col min="21" max="21" width="17.5703125" bestFit="1" customWidth="1"/>
    <col min="22" max="22" width="10.42578125" bestFit="1" customWidth="1"/>
  </cols>
  <sheetData>
    <row r="1" spans="1:23" ht="15.75" x14ac:dyDescent="0.25">
      <c r="A1" s="68" t="s">
        <v>0</v>
      </c>
      <c r="B1" s="69"/>
      <c r="C1" s="69"/>
      <c r="D1" s="69"/>
      <c r="E1" s="69"/>
      <c r="F1" s="69"/>
      <c r="G1" s="69"/>
      <c r="H1" s="69"/>
      <c r="I1" s="69"/>
      <c r="J1" s="69"/>
      <c r="K1" s="69"/>
      <c r="L1" s="69"/>
      <c r="M1" s="69"/>
      <c r="N1" s="69"/>
      <c r="O1" s="69"/>
      <c r="P1" s="69"/>
      <c r="Q1" s="69"/>
      <c r="R1" s="69"/>
      <c r="S1" s="69"/>
      <c r="T1" s="69"/>
      <c r="U1" s="69"/>
      <c r="V1" s="69"/>
    </row>
    <row r="2" spans="1:23" x14ac:dyDescent="0.2">
      <c r="A2" s="70" t="str">
        <f>Responses!A2</f>
        <v>RFQ730-18024 Material Repair Operations Supply Chain Services</v>
      </c>
      <c r="B2" s="71"/>
      <c r="C2" s="71"/>
      <c r="D2" s="71"/>
      <c r="E2" s="71"/>
      <c r="F2" s="71"/>
      <c r="G2" s="71"/>
      <c r="H2" s="71"/>
      <c r="I2" s="71"/>
      <c r="J2" s="71"/>
      <c r="K2" s="71"/>
      <c r="L2" s="71"/>
      <c r="M2" s="71"/>
      <c r="N2" s="71"/>
      <c r="O2" s="71"/>
      <c r="P2" s="71"/>
      <c r="Q2" s="71"/>
      <c r="R2" s="71"/>
      <c r="S2" s="71"/>
      <c r="T2" s="71"/>
      <c r="U2" s="71"/>
      <c r="V2" s="71"/>
    </row>
    <row r="3" spans="1:23" ht="15.75" thickBot="1" x14ac:dyDescent="0.25">
      <c r="A3" s="14"/>
      <c r="B3" s="14"/>
      <c r="C3" s="14"/>
      <c r="D3" s="14"/>
      <c r="E3" s="14"/>
      <c r="F3" s="14"/>
      <c r="G3" s="14"/>
      <c r="H3" s="14"/>
      <c r="I3" s="14"/>
      <c r="J3" s="14"/>
      <c r="K3" s="14"/>
      <c r="L3" s="14"/>
      <c r="M3" s="14"/>
      <c r="N3" s="14"/>
      <c r="O3" s="14"/>
      <c r="P3" s="14"/>
      <c r="Q3" s="14"/>
      <c r="R3" s="14"/>
      <c r="S3" s="14"/>
      <c r="T3" s="14"/>
      <c r="U3" s="19"/>
      <c r="V3" s="19"/>
    </row>
    <row r="4" spans="1:23" ht="131.25" customHeight="1" thickBot="1" x14ac:dyDescent="0.25">
      <c r="A4" s="3" t="s">
        <v>2</v>
      </c>
      <c r="B4" s="52" t="s">
        <v>41</v>
      </c>
      <c r="C4" s="52" t="s">
        <v>42</v>
      </c>
      <c r="D4" s="52" t="s">
        <v>43</v>
      </c>
      <c r="E4" s="52" t="s">
        <v>44</v>
      </c>
      <c r="F4" s="52" t="s">
        <v>45</v>
      </c>
      <c r="G4" s="52" t="s">
        <v>46</v>
      </c>
      <c r="H4" s="52" t="s">
        <v>47</v>
      </c>
      <c r="I4" s="52" t="s">
        <v>48</v>
      </c>
      <c r="J4" s="52" t="s">
        <v>49</v>
      </c>
      <c r="K4" s="52" t="s">
        <v>50</v>
      </c>
      <c r="L4" s="52" t="s">
        <v>51</v>
      </c>
      <c r="M4" s="52" t="s">
        <v>52</v>
      </c>
      <c r="N4" s="52" t="s">
        <v>53</v>
      </c>
      <c r="O4" s="52" t="s">
        <v>54</v>
      </c>
      <c r="P4" s="52" t="s">
        <v>55</v>
      </c>
      <c r="Q4" s="52" t="s">
        <v>56</v>
      </c>
      <c r="R4" s="52" t="s">
        <v>57</v>
      </c>
      <c r="S4" s="52" t="s">
        <v>58</v>
      </c>
      <c r="T4" s="52" t="s">
        <v>59</v>
      </c>
      <c r="U4" s="12" t="s">
        <v>3</v>
      </c>
      <c r="V4" s="2" t="s">
        <v>1</v>
      </c>
    </row>
    <row r="5" spans="1:23" s="34" customFormat="1" ht="20.25" customHeight="1" x14ac:dyDescent="0.2">
      <c r="A5" s="50" t="str">
        <f>Responses!A5</f>
        <v>PMDE</v>
      </c>
      <c r="B5" s="53">
        <f>'1'!H5</f>
        <v>28</v>
      </c>
      <c r="C5" s="53">
        <f>'2'!H5</f>
        <v>66.25</v>
      </c>
      <c r="D5" s="53">
        <f>'3'!H5</f>
        <v>62.5</v>
      </c>
      <c r="E5" s="53">
        <f>'4'!H5</f>
        <v>84</v>
      </c>
      <c r="F5" s="53">
        <f>'5'!H5</f>
        <v>51</v>
      </c>
      <c r="G5" s="53">
        <f>'6'!H5</f>
        <v>89</v>
      </c>
      <c r="H5" s="53">
        <f>'7'!H5</f>
        <v>66.599999999999994</v>
      </c>
      <c r="I5" s="53">
        <f>'8'!H5</f>
        <v>74</v>
      </c>
      <c r="J5" s="53">
        <f>'9'!H5</f>
        <v>77.5</v>
      </c>
      <c r="K5" s="53">
        <f>'10'!H5</f>
        <v>67.900000000000006</v>
      </c>
      <c r="L5" s="53">
        <f>'11'!H5</f>
        <v>69</v>
      </c>
      <c r="M5" s="53">
        <f>'12'!H5</f>
        <v>66</v>
      </c>
      <c r="N5" s="53">
        <f>'13'!H5</f>
        <v>82</v>
      </c>
      <c r="O5" s="53">
        <f>'14'!H5</f>
        <v>64</v>
      </c>
      <c r="P5" s="53">
        <f>'15'!H5</f>
        <v>74</v>
      </c>
      <c r="Q5" s="53">
        <f>'16'!H5</f>
        <v>80.5</v>
      </c>
      <c r="R5" s="53">
        <f>'17'!H5</f>
        <v>64</v>
      </c>
      <c r="S5" s="53">
        <f>'18'!H5</f>
        <v>100</v>
      </c>
      <c r="T5" s="53">
        <f>'19'!H5</f>
        <v>87.5</v>
      </c>
      <c r="U5" s="51">
        <f>AVERAGE(B5:T5)</f>
        <v>71.25</v>
      </c>
      <c r="V5" s="33">
        <f>RANK(U5,$U$5:$U$6,0)</f>
        <v>2</v>
      </c>
      <c r="W5" s="37">
        <v>1</v>
      </c>
    </row>
    <row r="6" spans="1:23" s="66" customFormat="1" ht="24" customHeight="1" x14ac:dyDescent="0.25">
      <c r="A6" s="65" t="str">
        <f>Responses!A6</f>
        <v>W.W. Grainger, Inc.</v>
      </c>
      <c r="B6" s="64">
        <f>'1'!H6</f>
        <v>46</v>
      </c>
      <c r="C6" s="64">
        <f>'2'!H6</f>
        <v>100</v>
      </c>
      <c r="D6" s="64">
        <f>'3'!H6</f>
        <v>70.5</v>
      </c>
      <c r="E6" s="64">
        <f>'4'!H6</f>
        <v>91</v>
      </c>
      <c r="F6" s="64">
        <f>'5'!H6</f>
        <v>64</v>
      </c>
      <c r="G6" s="64">
        <f>'6'!H6</f>
        <v>83.5</v>
      </c>
      <c r="H6" s="64">
        <f>'7'!H6</f>
        <v>73</v>
      </c>
      <c r="I6" s="64">
        <f>'8'!H6</f>
        <v>90</v>
      </c>
      <c r="J6" s="64">
        <f>'9'!H6</f>
        <v>89.5</v>
      </c>
      <c r="K6" s="64">
        <f>'10'!H6</f>
        <v>73.900000000000006</v>
      </c>
      <c r="L6" s="64">
        <f>'11'!H6</f>
        <v>81</v>
      </c>
      <c r="M6" s="64">
        <f>'12'!H6</f>
        <v>82</v>
      </c>
      <c r="N6" s="64">
        <f>'13'!H6</f>
        <v>85</v>
      </c>
      <c r="O6" s="64">
        <f>'14'!H6</f>
        <v>78.5</v>
      </c>
      <c r="P6" s="64">
        <f>'15'!H6</f>
        <v>82</v>
      </c>
      <c r="Q6" s="64">
        <f>'16'!H6</f>
        <v>87</v>
      </c>
      <c r="R6" s="64">
        <f>'17'!H6</f>
        <v>78</v>
      </c>
      <c r="S6" s="64">
        <f>'18'!H6</f>
        <v>100</v>
      </c>
      <c r="T6" s="64">
        <f>'19'!H6</f>
        <v>86.5</v>
      </c>
      <c r="U6" s="63">
        <f>AVERAGE(B6:T6)</f>
        <v>81.126315789473693</v>
      </c>
      <c r="V6" s="62">
        <f>RANK(U6,$U$5:$U$6,0)</f>
        <v>1</v>
      </c>
      <c r="W6" s="67">
        <v>2</v>
      </c>
    </row>
    <row r="7" spans="1:23" s="34" customFormat="1" x14ac:dyDescent="0.2"/>
    <row r="8" spans="1:23" s="34" customFormat="1" x14ac:dyDescent="0.2"/>
    <row r="9" spans="1:23" s="34" customFormat="1" x14ac:dyDescent="0.2"/>
    <row r="10" spans="1:23" s="34" customFormat="1" x14ac:dyDescent="0.2"/>
    <row r="11" spans="1:23" s="34" customFormat="1" ht="15" x14ac:dyDescent="0.2">
      <c r="A11" s="20" t="s">
        <v>40</v>
      </c>
    </row>
    <row r="12" spans="1:23" s="34" customFormat="1" x14ac:dyDescent="0.2"/>
    <row r="13" spans="1:23" ht="15" x14ac:dyDescent="0.2">
      <c r="A13" s="20" t="s">
        <v>39</v>
      </c>
    </row>
  </sheetData>
  <mergeCells count="2">
    <mergeCell ref="A1:V1"/>
    <mergeCell ref="A2:V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M41" sqref="M41"/>
    </sheetView>
  </sheetViews>
  <sheetFormatPr defaultRowHeight="12.75" x14ac:dyDescent="0.2"/>
  <cols>
    <col min="1" max="1" width="27.7109375" customWidth="1"/>
    <col min="5" max="5" width="31" customWidth="1"/>
  </cols>
  <sheetData>
    <row r="1" spans="1:10" ht="15.75" x14ac:dyDescent="0.25">
      <c r="A1" s="68" t="s">
        <v>29</v>
      </c>
      <c r="B1" s="68"/>
      <c r="C1" s="68"/>
      <c r="D1" s="68"/>
      <c r="E1" s="68"/>
      <c r="F1" s="68"/>
      <c r="G1" s="68"/>
      <c r="H1" s="68"/>
      <c r="I1" s="14"/>
      <c r="J1" s="14"/>
    </row>
    <row r="2" spans="1:10" ht="15.75" x14ac:dyDescent="0.25">
      <c r="A2" s="86" t="str">
        <f>Responses!A2</f>
        <v>RFQ730-18024 Material Repair Operations Supply Chain Services</v>
      </c>
      <c r="B2" s="68"/>
      <c r="C2" s="68"/>
      <c r="D2" s="68"/>
      <c r="E2" s="68"/>
      <c r="F2" s="68"/>
      <c r="G2" s="68"/>
      <c r="H2" s="68"/>
      <c r="I2" s="14"/>
      <c r="J2" s="14"/>
    </row>
    <row r="3" spans="1:10" ht="15" x14ac:dyDescent="0.2">
      <c r="A3" s="14"/>
      <c r="B3" s="14"/>
      <c r="C3" s="14"/>
      <c r="D3" s="14"/>
      <c r="E3" s="14"/>
      <c r="F3" s="14"/>
      <c r="G3" s="14"/>
      <c r="H3" s="14"/>
      <c r="I3" s="14"/>
      <c r="J3" s="14"/>
    </row>
    <row r="4" spans="1:10" ht="16.5" thickBot="1" x14ac:dyDescent="0.3">
      <c r="A4" s="14" t="s">
        <v>12</v>
      </c>
      <c r="B4" s="87"/>
      <c r="C4" s="87"/>
      <c r="D4" s="87"/>
      <c r="E4" s="87"/>
      <c r="F4" s="14"/>
      <c r="G4" s="14"/>
      <c r="H4" s="14"/>
      <c r="I4" s="14"/>
      <c r="J4" s="14"/>
    </row>
    <row r="5" spans="1:10" ht="15" customHeight="1" x14ac:dyDescent="0.2">
      <c r="A5" s="14"/>
      <c r="B5" s="14"/>
      <c r="C5" s="14"/>
      <c r="D5" s="14"/>
      <c r="E5" s="14"/>
      <c r="F5" s="14"/>
      <c r="G5" s="14"/>
      <c r="H5" s="14"/>
      <c r="I5" s="14"/>
      <c r="J5" s="14"/>
    </row>
    <row r="6" spans="1:10" ht="15.75" thickBot="1" x14ac:dyDescent="0.25">
      <c r="A6" s="14" t="s">
        <v>13</v>
      </c>
      <c r="B6" s="88">
        <f>[1]Cover!$E$13</f>
        <v>0</v>
      </c>
      <c r="C6" s="88"/>
      <c r="D6" s="88"/>
      <c r="E6" s="88"/>
      <c r="F6" s="14"/>
      <c r="G6" s="14"/>
      <c r="H6" s="14"/>
      <c r="I6" s="14"/>
      <c r="J6" s="14"/>
    </row>
    <row r="7" spans="1:10" ht="15" x14ac:dyDescent="0.2">
      <c r="A7" s="14"/>
      <c r="B7" s="14"/>
      <c r="C7" s="14"/>
      <c r="D7" s="14"/>
      <c r="E7" s="14"/>
      <c r="F7" s="14"/>
      <c r="G7" s="14"/>
      <c r="H7" s="14"/>
      <c r="I7" s="14"/>
      <c r="J7" s="14"/>
    </row>
    <row r="8" spans="1:10" ht="15" customHeight="1" x14ac:dyDescent="0.2">
      <c r="A8" s="97" t="s">
        <v>14</v>
      </c>
      <c r="B8" s="97"/>
      <c r="C8" s="97"/>
      <c r="D8" s="97"/>
      <c r="E8" s="97"/>
      <c r="F8" s="97"/>
      <c r="G8" s="97"/>
      <c r="H8" s="97"/>
      <c r="I8" s="14"/>
      <c r="J8" s="14"/>
    </row>
    <row r="9" spans="1:10" ht="15" customHeight="1" x14ac:dyDescent="0.2">
      <c r="A9" s="97"/>
      <c r="B9" s="97"/>
      <c r="C9" s="97"/>
      <c r="D9" s="97"/>
      <c r="E9" s="97"/>
      <c r="F9" s="97"/>
      <c r="G9" s="97"/>
      <c r="H9" s="97"/>
      <c r="I9" s="14"/>
      <c r="J9" s="14"/>
    </row>
    <row r="10" spans="1:10" ht="15.75" thickBot="1" x14ac:dyDescent="0.25">
      <c r="A10" s="14"/>
      <c r="B10" s="14"/>
      <c r="C10" s="14"/>
      <c r="D10" s="14"/>
      <c r="E10" s="14"/>
      <c r="F10" s="14"/>
      <c r="G10" s="14"/>
      <c r="H10" s="14"/>
      <c r="I10" s="14"/>
      <c r="J10" s="14"/>
    </row>
    <row r="11" spans="1:10" ht="16.5" thickTop="1" x14ac:dyDescent="0.25">
      <c r="A11" s="77" t="s">
        <v>15</v>
      </c>
      <c r="B11" s="78"/>
      <c r="C11" s="78"/>
      <c r="D11" s="78"/>
      <c r="E11" s="79"/>
      <c r="F11" s="14"/>
      <c r="G11" s="14"/>
      <c r="H11" s="14"/>
      <c r="I11" s="14"/>
      <c r="J11" s="14"/>
    </row>
    <row r="12" spans="1:10" ht="15" customHeight="1" x14ac:dyDescent="0.2">
      <c r="A12" s="80" t="s">
        <v>16</v>
      </c>
      <c r="B12" s="81"/>
      <c r="C12" s="81"/>
      <c r="D12" s="81"/>
      <c r="E12" s="82"/>
      <c r="F12" s="14"/>
      <c r="G12" s="14"/>
      <c r="H12" s="14"/>
      <c r="I12" s="14"/>
      <c r="J12" s="14"/>
    </row>
    <row r="13" spans="1:10" ht="15" x14ac:dyDescent="0.2">
      <c r="A13" s="83" t="s">
        <v>17</v>
      </c>
      <c r="B13" s="84"/>
      <c r="C13" s="84"/>
      <c r="D13" s="84"/>
      <c r="E13" s="85"/>
      <c r="F13" s="14"/>
      <c r="G13" s="14"/>
      <c r="H13" s="14"/>
      <c r="I13" s="14"/>
      <c r="J13" s="14"/>
    </row>
    <row r="14" spans="1:10" ht="15" x14ac:dyDescent="0.2">
      <c r="A14" s="83" t="s">
        <v>18</v>
      </c>
      <c r="B14" s="84"/>
      <c r="C14" s="84"/>
      <c r="D14" s="84"/>
      <c r="E14" s="85"/>
      <c r="F14" s="14"/>
      <c r="G14" s="14"/>
      <c r="H14" s="14"/>
      <c r="I14" s="14"/>
      <c r="J14" s="14"/>
    </row>
    <row r="15" spans="1:10" ht="15" x14ac:dyDescent="0.2">
      <c r="A15" s="83" t="s">
        <v>19</v>
      </c>
      <c r="B15" s="84"/>
      <c r="C15" s="84"/>
      <c r="D15" s="84"/>
      <c r="E15" s="85"/>
      <c r="F15" s="14"/>
      <c r="G15" s="14"/>
      <c r="H15" s="14"/>
      <c r="I15" s="14"/>
      <c r="J15" s="14"/>
    </row>
    <row r="16" spans="1:10" ht="15" x14ac:dyDescent="0.2">
      <c r="A16" s="83" t="s">
        <v>20</v>
      </c>
      <c r="B16" s="84"/>
      <c r="C16" s="84"/>
      <c r="D16" s="84"/>
      <c r="E16" s="85"/>
      <c r="F16" s="14"/>
      <c r="G16" s="14"/>
      <c r="H16" s="14"/>
      <c r="I16" s="14"/>
      <c r="J16" s="14"/>
    </row>
    <row r="17" spans="1:10" ht="27.75" customHeight="1" thickBot="1" x14ac:dyDescent="0.25">
      <c r="A17" s="74" t="s">
        <v>21</v>
      </c>
      <c r="B17" s="75"/>
      <c r="C17" s="75"/>
      <c r="D17" s="75"/>
      <c r="E17" s="76"/>
      <c r="F17" s="14"/>
      <c r="G17" s="14"/>
      <c r="H17" s="14"/>
      <c r="I17" s="41"/>
      <c r="J17" s="42"/>
    </row>
    <row r="18" spans="1:10" ht="35.25" customHeight="1" thickTop="1" thickBot="1" x14ac:dyDescent="0.25">
      <c r="A18" s="14"/>
      <c r="B18" s="14"/>
      <c r="C18" s="14"/>
      <c r="D18" s="14"/>
      <c r="E18" s="14"/>
      <c r="F18" s="14"/>
      <c r="G18" s="14"/>
      <c r="H18" s="14"/>
      <c r="I18" s="41"/>
      <c r="J18" s="41"/>
    </row>
    <row r="19" spans="1:10" ht="36.75" customHeight="1" thickTop="1" x14ac:dyDescent="0.25">
      <c r="A19" s="92" t="s">
        <v>22</v>
      </c>
      <c r="B19" s="93"/>
      <c r="C19" s="93"/>
      <c r="D19" s="93"/>
      <c r="E19" s="93"/>
      <c r="F19" s="45" t="s">
        <v>23</v>
      </c>
      <c r="G19" s="45" t="s">
        <v>24</v>
      </c>
      <c r="H19" s="38" t="s">
        <v>25</v>
      </c>
      <c r="I19" s="41"/>
      <c r="J19" s="41"/>
    </row>
    <row r="20" spans="1:10" ht="165.75" customHeight="1" x14ac:dyDescent="0.2">
      <c r="A20" s="94" t="s">
        <v>33</v>
      </c>
      <c r="B20" s="95"/>
      <c r="C20" s="95"/>
      <c r="D20" s="95"/>
      <c r="E20" s="96"/>
      <c r="F20" s="39"/>
      <c r="G20" s="39">
        <v>7</v>
      </c>
      <c r="H20" s="40">
        <f t="shared" ref="H20:H24" si="0">F20*G20</f>
        <v>0</v>
      </c>
      <c r="I20" s="41"/>
      <c r="J20" s="41"/>
    </row>
    <row r="21" spans="1:10" ht="120.75" customHeight="1" x14ac:dyDescent="0.2">
      <c r="A21" s="94" t="s">
        <v>34</v>
      </c>
      <c r="B21" s="95"/>
      <c r="C21" s="95"/>
      <c r="D21" s="95"/>
      <c r="E21" s="96"/>
      <c r="F21" s="39"/>
      <c r="G21" s="39">
        <v>5</v>
      </c>
      <c r="H21" s="40">
        <f t="shared" si="0"/>
        <v>0</v>
      </c>
      <c r="I21" s="41"/>
      <c r="J21" s="41"/>
    </row>
    <row r="22" spans="1:10" ht="114.75" customHeight="1" x14ac:dyDescent="0.2">
      <c r="A22" s="94" t="s">
        <v>35</v>
      </c>
      <c r="B22" s="95"/>
      <c r="C22" s="95"/>
      <c r="D22" s="95"/>
      <c r="E22" s="96"/>
      <c r="F22" s="39"/>
      <c r="G22" s="39">
        <v>4</v>
      </c>
      <c r="H22" s="40">
        <f t="shared" si="0"/>
        <v>0</v>
      </c>
      <c r="I22" s="41"/>
      <c r="J22" s="41"/>
    </row>
    <row r="23" spans="1:10" ht="69.75" customHeight="1" x14ac:dyDescent="0.2">
      <c r="A23" s="94" t="s">
        <v>36</v>
      </c>
      <c r="B23" s="95"/>
      <c r="C23" s="95"/>
      <c r="D23" s="95"/>
      <c r="E23" s="96"/>
      <c r="F23" s="39"/>
      <c r="G23" s="39">
        <v>2</v>
      </c>
      <c r="H23" s="40">
        <f t="shared" si="0"/>
        <v>0</v>
      </c>
      <c r="I23" s="41"/>
      <c r="J23" s="41"/>
    </row>
    <row r="24" spans="1:10" ht="63" customHeight="1" x14ac:dyDescent="0.2">
      <c r="A24" s="89" t="s">
        <v>37</v>
      </c>
      <c r="B24" s="90"/>
      <c r="C24" s="90"/>
      <c r="D24" s="90"/>
      <c r="E24" s="91"/>
      <c r="F24" s="46"/>
      <c r="G24" s="39">
        <v>2</v>
      </c>
      <c r="H24" s="40">
        <f t="shared" si="0"/>
        <v>0</v>
      </c>
      <c r="I24" s="41"/>
      <c r="J24" s="41"/>
    </row>
    <row r="25" spans="1:10" ht="16.5" thickBot="1" x14ac:dyDescent="0.3">
      <c r="A25" s="14"/>
      <c r="B25" s="14"/>
      <c r="C25" s="14"/>
      <c r="D25" s="14"/>
      <c r="E25" s="14"/>
      <c r="F25" s="14"/>
      <c r="G25" s="43" t="s">
        <v>26</v>
      </c>
      <c r="H25" s="44">
        <f>SUM(H20:H24)</f>
        <v>0</v>
      </c>
      <c r="I25" s="14"/>
      <c r="J25" s="14"/>
    </row>
    <row r="26" spans="1:10" ht="15" x14ac:dyDescent="0.2">
      <c r="A26" s="72" t="s">
        <v>27</v>
      </c>
      <c r="B26" s="72"/>
      <c r="C26" s="72"/>
      <c r="D26" s="72"/>
      <c r="E26" s="72"/>
      <c r="F26" s="14"/>
      <c r="G26" s="14"/>
      <c r="H26" s="14"/>
      <c r="I26" s="14"/>
      <c r="J26" s="14"/>
    </row>
    <row r="27" spans="1:10" ht="15" x14ac:dyDescent="0.2">
      <c r="A27" s="14"/>
      <c r="B27" s="14"/>
      <c r="C27" s="14"/>
      <c r="D27" s="14"/>
      <c r="E27" s="14"/>
      <c r="F27" s="14"/>
      <c r="G27" s="14"/>
      <c r="H27" s="14"/>
      <c r="I27" s="14"/>
      <c r="J27" s="14"/>
    </row>
    <row r="28" spans="1:10" ht="15" x14ac:dyDescent="0.2">
      <c r="A28" s="73" t="s">
        <v>28</v>
      </c>
      <c r="B28" s="73"/>
      <c r="C28" s="73"/>
      <c r="D28" s="14"/>
      <c r="E28" s="14"/>
      <c r="F28" s="14"/>
      <c r="G28" s="14"/>
      <c r="H28" s="14"/>
      <c r="I28" s="13"/>
      <c r="J28" s="13"/>
    </row>
  </sheetData>
  <protectedRanges>
    <protectedRange sqref="B6:E6" name="Name_1_2_3"/>
    <protectedRange sqref="F20:F23" name="Points_1_2_1"/>
  </protectedRanges>
  <mergeCells count="20">
    <mergeCell ref="A1:H1"/>
    <mergeCell ref="A2:H2"/>
    <mergeCell ref="B4:E4"/>
    <mergeCell ref="B6:E6"/>
    <mergeCell ref="A24:E24"/>
    <mergeCell ref="A19:E19"/>
    <mergeCell ref="A20:E20"/>
    <mergeCell ref="A21:E21"/>
    <mergeCell ref="A22:E22"/>
    <mergeCell ref="A23:E23"/>
    <mergeCell ref="A8:H9"/>
    <mergeCell ref="A15:E15"/>
    <mergeCell ref="A26:E26"/>
    <mergeCell ref="A28:C28"/>
    <mergeCell ref="A17:E17"/>
    <mergeCell ref="A11:E11"/>
    <mergeCell ref="A12:E12"/>
    <mergeCell ref="A13:E13"/>
    <mergeCell ref="A14:E14"/>
    <mergeCell ref="A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H24" sqref="H24"/>
    </sheetView>
  </sheetViews>
  <sheetFormatPr defaultRowHeight="12.75" x14ac:dyDescent="0.2"/>
  <cols>
    <col min="1" max="1" width="50.85546875" customWidth="1"/>
    <col min="2" max="2" width="8.140625" style="25" customWidth="1"/>
    <col min="3" max="3" width="6.85546875" customWidth="1"/>
    <col min="4" max="4" width="6.140625" customWidth="1"/>
    <col min="5" max="5" width="7.28515625" style="13" customWidth="1"/>
    <col min="6" max="6" width="7.42578125" style="13" customWidth="1"/>
    <col min="7" max="7" width="8.5703125" style="13" customWidth="1"/>
    <col min="8" max="8" width="12.42578125" customWidth="1"/>
  </cols>
  <sheetData>
    <row r="1" spans="1:9" ht="15.75" x14ac:dyDescent="0.25">
      <c r="A1" s="68" t="s">
        <v>0</v>
      </c>
      <c r="B1" s="69"/>
      <c r="C1" s="69"/>
      <c r="D1" s="69"/>
      <c r="E1" s="69"/>
      <c r="F1" s="69"/>
      <c r="G1" s="69"/>
      <c r="H1" s="69"/>
      <c r="I1" s="7"/>
    </row>
    <row r="2" spans="1:9" ht="12.75" customHeight="1" x14ac:dyDescent="0.2">
      <c r="A2" s="70" t="str">
        <f>Responses!A2</f>
        <v>RFQ730-18024 Material Repair Operations Supply Chain Services</v>
      </c>
      <c r="B2" s="70"/>
      <c r="C2" s="70"/>
      <c r="D2" s="70"/>
      <c r="E2" s="70"/>
      <c r="F2" s="70"/>
      <c r="G2" s="70"/>
      <c r="H2" s="70"/>
      <c r="I2" s="7"/>
    </row>
    <row r="3" spans="1:9" ht="15.75" thickBot="1" x14ac:dyDescent="0.25">
      <c r="A3" s="7"/>
      <c r="C3" s="7"/>
      <c r="D3" s="7"/>
      <c r="H3" s="8"/>
      <c r="I3" s="7"/>
    </row>
    <row r="4" spans="1:9" ht="75" thickTop="1" thickBot="1" x14ac:dyDescent="0.25">
      <c r="A4" s="9" t="s">
        <v>4</v>
      </c>
      <c r="B4" s="26" t="s">
        <v>5</v>
      </c>
      <c r="C4" s="10" t="s">
        <v>6</v>
      </c>
      <c r="D4" s="10" t="s">
        <v>7</v>
      </c>
      <c r="E4" s="17" t="s">
        <v>9</v>
      </c>
      <c r="F4" s="47" t="s">
        <v>10</v>
      </c>
      <c r="G4" s="58" t="s">
        <v>38</v>
      </c>
      <c r="H4" s="59" t="s">
        <v>11</v>
      </c>
      <c r="I4" s="11"/>
    </row>
    <row r="5" spans="1:9" s="34" customFormat="1" ht="16.5" thickTop="1" x14ac:dyDescent="0.2">
      <c r="A5" s="18" t="str">
        <f>Responses!A5</f>
        <v>PMDE</v>
      </c>
      <c r="B5" s="36">
        <v>7</v>
      </c>
      <c r="C5" s="36">
        <v>5</v>
      </c>
      <c r="D5" s="36">
        <v>4</v>
      </c>
      <c r="E5" s="36">
        <v>2</v>
      </c>
      <c r="F5" s="48">
        <v>10</v>
      </c>
      <c r="G5" s="56">
        <f>SUM(B5:E5)</f>
        <v>18</v>
      </c>
      <c r="H5" s="57">
        <f>SUM(B5:F5)</f>
        <v>28</v>
      </c>
      <c r="I5" s="37">
        <v>1</v>
      </c>
    </row>
    <row r="6" spans="1:9" ht="15.75" x14ac:dyDescent="0.25">
      <c r="A6" s="35" t="str">
        <f>Responses!A6</f>
        <v>W.W. Grainger, Inc.</v>
      </c>
      <c r="B6" s="36">
        <v>14</v>
      </c>
      <c r="C6" s="36">
        <v>10</v>
      </c>
      <c r="D6" s="36">
        <v>8</v>
      </c>
      <c r="E6" s="36">
        <v>4</v>
      </c>
      <c r="F6" s="48">
        <v>10</v>
      </c>
      <c r="G6" s="56">
        <f>SUM(B6:E6)</f>
        <v>36</v>
      </c>
      <c r="H6" s="6">
        <f>SUM(B6:F6)</f>
        <v>46</v>
      </c>
      <c r="I6" s="30">
        <v>2</v>
      </c>
    </row>
  </sheetData>
  <mergeCells count="2">
    <mergeCell ref="A1:H1"/>
    <mergeCell ref="A2:H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19" sqref="G19"/>
    </sheetView>
  </sheetViews>
  <sheetFormatPr defaultRowHeight="12.75" x14ac:dyDescent="0.2"/>
  <cols>
    <col min="1" max="1" width="69.28515625" customWidth="1"/>
    <col min="2" max="2" width="8.42578125" style="24" customWidth="1"/>
    <col min="3" max="3" width="9.140625" customWidth="1"/>
    <col min="4" max="4" width="9.85546875" customWidth="1"/>
    <col min="5" max="5" width="9" customWidth="1"/>
    <col min="7" max="7" width="9.140625" style="13"/>
  </cols>
  <sheetData>
    <row r="1" spans="1:9" ht="15.75" x14ac:dyDescent="0.25">
      <c r="A1" s="68" t="s">
        <v>0</v>
      </c>
      <c r="B1" s="69"/>
      <c r="C1" s="69"/>
      <c r="D1" s="69"/>
      <c r="E1" s="69"/>
      <c r="F1" s="69"/>
      <c r="G1" s="69"/>
      <c r="H1" s="69"/>
    </row>
    <row r="2" spans="1:9" ht="12.75" customHeight="1" x14ac:dyDescent="0.2">
      <c r="A2" s="70" t="str">
        <f>Responses!A2</f>
        <v>RFQ730-18024 Material Repair Operations Supply Chain Services</v>
      </c>
      <c r="B2" s="70"/>
      <c r="C2" s="70"/>
      <c r="D2" s="70"/>
      <c r="E2" s="70"/>
      <c r="F2" s="70"/>
      <c r="G2" s="70"/>
      <c r="H2" s="70"/>
    </row>
    <row r="3" spans="1:9" ht="15.75" thickBot="1" x14ac:dyDescent="0.25">
      <c r="A3" s="13"/>
      <c r="B3" s="25"/>
      <c r="C3" s="13"/>
      <c r="D3" s="13"/>
      <c r="E3" s="13"/>
      <c r="F3" s="13"/>
      <c r="H3" s="15"/>
    </row>
    <row r="4" spans="1:9" ht="75" thickTop="1" thickBot="1" x14ac:dyDescent="0.25">
      <c r="A4" s="16" t="s">
        <v>4</v>
      </c>
      <c r="B4" s="26" t="s">
        <v>5</v>
      </c>
      <c r="C4" s="17" t="s">
        <v>6</v>
      </c>
      <c r="D4" s="17" t="s">
        <v>7</v>
      </c>
      <c r="E4" s="17" t="s">
        <v>9</v>
      </c>
      <c r="F4" s="17" t="s">
        <v>10</v>
      </c>
      <c r="G4" s="58" t="s">
        <v>38</v>
      </c>
      <c r="H4" s="59" t="s">
        <v>11</v>
      </c>
    </row>
    <row r="5" spans="1:9" s="34" customFormat="1" ht="16.5" thickTop="1" x14ac:dyDescent="0.2">
      <c r="A5" s="18" t="str">
        <f>Responses!A5</f>
        <v>PMDE</v>
      </c>
      <c r="B5" s="36">
        <v>21</v>
      </c>
      <c r="C5" s="36">
        <v>12.5</v>
      </c>
      <c r="D5" s="36">
        <v>12</v>
      </c>
      <c r="E5" s="36">
        <v>7</v>
      </c>
      <c r="F5" s="48">
        <v>10</v>
      </c>
      <c r="G5" s="54">
        <f>SUM(B5:E5)</f>
        <v>52.5</v>
      </c>
      <c r="H5" s="57">
        <f>SUM(B5:F5)</f>
        <v>62.5</v>
      </c>
      <c r="I5" s="37">
        <v>1</v>
      </c>
    </row>
    <row r="6" spans="1:9" ht="15.75" x14ac:dyDescent="0.25">
      <c r="A6" s="35" t="str">
        <f>Responses!A6</f>
        <v>W.W. Grainger, Inc.</v>
      </c>
      <c r="B6" s="36">
        <v>24.5</v>
      </c>
      <c r="C6" s="36">
        <v>15</v>
      </c>
      <c r="D6" s="36">
        <v>14</v>
      </c>
      <c r="E6" s="36">
        <v>7</v>
      </c>
      <c r="F6" s="48">
        <v>10</v>
      </c>
      <c r="G6" s="54">
        <f>SUM(B6:E6)</f>
        <v>60.5</v>
      </c>
      <c r="H6" s="6">
        <f>SUM(B6:F6)</f>
        <v>70.5</v>
      </c>
      <c r="I6" s="30">
        <v>2</v>
      </c>
    </row>
  </sheetData>
  <mergeCells count="2">
    <mergeCell ref="A1:H1"/>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H6" sqref="H6"/>
    </sheetView>
  </sheetViews>
  <sheetFormatPr defaultRowHeight="12.75" x14ac:dyDescent="0.2"/>
  <cols>
    <col min="1" max="1" width="70.42578125" customWidth="1"/>
    <col min="2" max="2" width="7.7109375" style="24" customWidth="1"/>
    <col min="3" max="3" width="8.140625" customWidth="1"/>
    <col min="4" max="4" width="7.85546875" customWidth="1"/>
    <col min="5" max="5" width="9.42578125" customWidth="1"/>
    <col min="7" max="7" width="9.140625" style="13"/>
  </cols>
  <sheetData>
    <row r="1" spans="1:9" ht="15.75" x14ac:dyDescent="0.25">
      <c r="A1" s="68" t="s">
        <v>0</v>
      </c>
      <c r="B1" s="69"/>
      <c r="C1" s="69"/>
      <c r="D1" s="69"/>
      <c r="E1" s="69"/>
      <c r="F1" s="69"/>
      <c r="G1" s="69"/>
      <c r="H1" s="69"/>
    </row>
    <row r="2" spans="1:9" ht="12.75" customHeight="1" x14ac:dyDescent="0.2">
      <c r="A2" s="70" t="str">
        <f>Responses!A2</f>
        <v>RFQ730-18024 Material Repair Operations Supply Chain Services</v>
      </c>
      <c r="B2" s="70"/>
      <c r="C2" s="70"/>
      <c r="D2" s="70"/>
      <c r="E2" s="70"/>
      <c r="F2" s="70"/>
      <c r="G2" s="70"/>
      <c r="H2" s="70"/>
    </row>
    <row r="3" spans="1:9" ht="15.75" thickBot="1" x14ac:dyDescent="0.25">
      <c r="A3" s="13"/>
      <c r="B3" s="25"/>
      <c r="C3" s="13"/>
      <c r="D3" s="13"/>
      <c r="E3" s="13"/>
      <c r="F3" s="13"/>
      <c r="H3" s="15"/>
    </row>
    <row r="4" spans="1:9" ht="75" thickTop="1" thickBot="1" x14ac:dyDescent="0.25">
      <c r="A4" s="16" t="s">
        <v>4</v>
      </c>
      <c r="B4" s="26" t="s">
        <v>5</v>
      </c>
      <c r="C4" s="17" t="s">
        <v>6</v>
      </c>
      <c r="D4" s="17" t="s">
        <v>7</v>
      </c>
      <c r="E4" s="17" t="s">
        <v>9</v>
      </c>
      <c r="F4" s="17" t="s">
        <v>10</v>
      </c>
      <c r="G4" s="58" t="s">
        <v>38</v>
      </c>
      <c r="H4" s="59" t="s">
        <v>8</v>
      </c>
    </row>
    <row r="5" spans="1:9" s="34" customFormat="1" ht="16.5" thickTop="1" x14ac:dyDescent="0.2">
      <c r="A5" s="18" t="str">
        <f>Responses!A5</f>
        <v>PMDE</v>
      </c>
      <c r="B5" s="36">
        <v>31.5</v>
      </c>
      <c r="C5" s="36">
        <v>17.5</v>
      </c>
      <c r="D5" s="36">
        <v>16</v>
      </c>
      <c r="E5" s="36">
        <v>9</v>
      </c>
      <c r="F5" s="48">
        <v>10</v>
      </c>
      <c r="G5" s="54">
        <f>SUM(B5:E5)</f>
        <v>74</v>
      </c>
      <c r="H5" s="57">
        <f>SUM(B5:F5)</f>
        <v>84</v>
      </c>
      <c r="I5" s="37">
        <v>1</v>
      </c>
    </row>
    <row r="6" spans="1:9" ht="15.75" x14ac:dyDescent="0.25">
      <c r="A6" s="35" t="str">
        <f>Responses!A6</f>
        <v>W.W. Grainger, Inc.</v>
      </c>
      <c r="B6" s="36">
        <v>35</v>
      </c>
      <c r="C6" s="36">
        <v>20</v>
      </c>
      <c r="D6" s="36">
        <v>16</v>
      </c>
      <c r="E6" s="36">
        <v>10</v>
      </c>
      <c r="F6" s="48">
        <v>10</v>
      </c>
      <c r="G6" s="54">
        <f>SUM(B6:E6)</f>
        <v>81</v>
      </c>
      <c r="H6" s="6">
        <f>SUM(B6:F6)</f>
        <v>91</v>
      </c>
      <c r="I6" s="30">
        <v>2</v>
      </c>
    </row>
  </sheetData>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H6" sqref="H6"/>
    </sheetView>
  </sheetViews>
  <sheetFormatPr defaultRowHeight="12.75" x14ac:dyDescent="0.2"/>
  <cols>
    <col min="1" max="1" width="59.42578125" customWidth="1"/>
    <col min="2" max="2" width="8.140625" style="24" customWidth="1"/>
    <col min="3" max="4" width="7" customWidth="1"/>
    <col min="5" max="5" width="9.28515625" customWidth="1"/>
    <col min="7" max="7" width="9.140625" style="13"/>
  </cols>
  <sheetData>
    <row r="1" spans="1:9" ht="15.75" x14ac:dyDescent="0.25">
      <c r="A1" s="68" t="s">
        <v>0</v>
      </c>
      <c r="B1" s="69"/>
      <c r="C1" s="69"/>
      <c r="D1" s="69"/>
      <c r="E1" s="69"/>
      <c r="F1" s="69"/>
      <c r="G1" s="69"/>
      <c r="H1" s="69"/>
    </row>
    <row r="2" spans="1:9" ht="12.75" customHeight="1" x14ac:dyDescent="0.2">
      <c r="A2" s="70" t="str">
        <f>Responses!A2</f>
        <v>RFQ730-18024 Material Repair Operations Supply Chain Services</v>
      </c>
      <c r="B2" s="70"/>
      <c r="C2" s="70"/>
      <c r="D2" s="70"/>
      <c r="E2" s="70"/>
      <c r="F2" s="70"/>
      <c r="G2" s="70"/>
      <c r="H2" s="70"/>
    </row>
    <row r="3" spans="1:9" ht="15.75" thickBot="1" x14ac:dyDescent="0.25">
      <c r="A3" s="13"/>
      <c r="B3" s="25"/>
      <c r="C3" s="13"/>
      <c r="D3" s="13"/>
      <c r="E3" s="13"/>
      <c r="F3" s="13"/>
      <c r="H3" s="15"/>
    </row>
    <row r="4" spans="1:9" ht="75" thickTop="1" thickBot="1" x14ac:dyDescent="0.25">
      <c r="A4" s="16" t="s">
        <v>4</v>
      </c>
      <c r="B4" s="26" t="s">
        <v>5</v>
      </c>
      <c r="C4" s="17" t="s">
        <v>6</v>
      </c>
      <c r="D4" s="17" t="s">
        <v>7</v>
      </c>
      <c r="E4" s="17" t="s">
        <v>9</v>
      </c>
      <c r="F4" s="17" t="s">
        <v>10</v>
      </c>
      <c r="G4" s="58" t="s">
        <v>38</v>
      </c>
      <c r="H4" s="59" t="s">
        <v>8</v>
      </c>
    </row>
    <row r="5" spans="1:9" s="34" customFormat="1" ht="16.5" thickTop="1" x14ac:dyDescent="0.2">
      <c r="A5" s="18" t="str">
        <f>Responses!A5</f>
        <v>PMDE</v>
      </c>
      <c r="B5" s="36">
        <v>21</v>
      </c>
      <c r="C5" s="36">
        <v>10</v>
      </c>
      <c r="D5" s="36">
        <v>4</v>
      </c>
      <c r="E5" s="36">
        <v>6</v>
      </c>
      <c r="F5" s="48">
        <v>10</v>
      </c>
      <c r="G5" s="54">
        <f>SUM(B5:E5)</f>
        <v>41</v>
      </c>
      <c r="H5" s="57">
        <f>SUM(B5:F5)</f>
        <v>51</v>
      </c>
      <c r="I5" s="37">
        <v>1</v>
      </c>
    </row>
    <row r="6" spans="1:9" ht="15.75" x14ac:dyDescent="0.25">
      <c r="A6" s="35" t="str">
        <f>Responses!A6</f>
        <v>W.W. Grainger, Inc.</v>
      </c>
      <c r="B6" s="36">
        <v>21</v>
      </c>
      <c r="C6" s="36">
        <v>15</v>
      </c>
      <c r="D6" s="36">
        <v>12</v>
      </c>
      <c r="E6" s="36">
        <v>6</v>
      </c>
      <c r="F6" s="48">
        <v>10</v>
      </c>
      <c r="G6" s="54">
        <f>SUM(B6:E6)</f>
        <v>54</v>
      </c>
      <c r="H6" s="6">
        <f>SUM(B6:F6)</f>
        <v>64</v>
      </c>
      <c r="I6" s="30">
        <v>2</v>
      </c>
    </row>
  </sheetData>
  <mergeCells count="2">
    <mergeCell ref="A1:H1"/>
    <mergeCell ref="A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H13" sqref="H13"/>
    </sheetView>
  </sheetViews>
  <sheetFormatPr defaultRowHeight="12.75" x14ac:dyDescent="0.2"/>
  <cols>
    <col min="1" max="1" width="39.28515625" customWidth="1"/>
    <col min="5" max="5" width="12.570312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31.5</v>
      </c>
      <c r="C5" s="36">
        <v>21.5</v>
      </c>
      <c r="D5" s="36">
        <v>18</v>
      </c>
      <c r="E5" s="36">
        <v>8</v>
      </c>
      <c r="F5" s="48">
        <v>10</v>
      </c>
      <c r="G5" s="54">
        <f>SUM(B5:E5)</f>
        <v>79</v>
      </c>
      <c r="H5" s="57">
        <f>SUM(B5:F5)</f>
        <v>89</v>
      </c>
      <c r="I5" s="37">
        <v>1</v>
      </c>
    </row>
    <row r="6" spans="1:9" ht="15.75" x14ac:dyDescent="0.25">
      <c r="A6" s="35" t="str">
        <f>Responses!A6</f>
        <v>W.W. Grainger, Inc.</v>
      </c>
      <c r="B6" s="36">
        <v>28</v>
      </c>
      <c r="C6" s="36">
        <v>21.5</v>
      </c>
      <c r="D6" s="36">
        <v>16</v>
      </c>
      <c r="E6" s="36">
        <v>8</v>
      </c>
      <c r="F6" s="48">
        <v>10</v>
      </c>
      <c r="G6" s="54">
        <f>SUM(B6:E6)</f>
        <v>73.5</v>
      </c>
      <c r="H6" s="6">
        <f>SUM(B6:F6)</f>
        <v>83.5</v>
      </c>
      <c r="I6" s="30">
        <v>2</v>
      </c>
    </row>
  </sheetData>
  <mergeCells count="2">
    <mergeCell ref="A1:H1"/>
    <mergeCell ref="A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G5" sqref="G5:G6"/>
    </sheetView>
  </sheetViews>
  <sheetFormatPr defaultRowHeight="12.75" x14ac:dyDescent="0.2"/>
  <cols>
    <col min="1" max="1" width="39"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21</v>
      </c>
      <c r="C5" s="36">
        <v>16</v>
      </c>
      <c r="D5" s="36">
        <v>13.2</v>
      </c>
      <c r="E5" s="36">
        <v>6.4</v>
      </c>
      <c r="F5" s="48">
        <v>10</v>
      </c>
      <c r="G5" s="54">
        <f>SUM(B5:E5)</f>
        <v>56.6</v>
      </c>
      <c r="H5" s="57">
        <f>SUM(B5:F5)</f>
        <v>66.599999999999994</v>
      </c>
      <c r="I5" s="37">
        <v>1</v>
      </c>
    </row>
    <row r="6" spans="1:9" ht="15.75" x14ac:dyDescent="0.25">
      <c r="A6" s="35" t="str">
        <f>Responses!A6</f>
        <v>W.W. Grainger, Inc.</v>
      </c>
      <c r="B6" s="36">
        <v>24.5</v>
      </c>
      <c r="C6" s="36">
        <v>17.5</v>
      </c>
      <c r="D6" s="36">
        <v>14</v>
      </c>
      <c r="E6" s="36">
        <v>7</v>
      </c>
      <c r="F6" s="48">
        <v>10</v>
      </c>
      <c r="G6" s="54">
        <f>SUM(B6:E6)</f>
        <v>63</v>
      </c>
      <c r="H6" s="6">
        <f>SUM(B6:F6)</f>
        <v>73</v>
      </c>
      <c r="I6" s="30">
        <v>2</v>
      </c>
    </row>
  </sheetData>
  <mergeCells count="2">
    <mergeCell ref="A1:H1"/>
    <mergeCell ref="A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O26" sqref="O26"/>
    </sheetView>
  </sheetViews>
  <sheetFormatPr defaultRowHeight="12.75" x14ac:dyDescent="0.2"/>
  <cols>
    <col min="1" max="1" width="22.7109375" customWidth="1"/>
    <col min="7" max="7" width="9.140625" style="13"/>
  </cols>
  <sheetData>
    <row r="1" spans="1:9" ht="15.75" x14ac:dyDescent="0.25">
      <c r="A1" s="68" t="s">
        <v>0</v>
      </c>
      <c r="B1" s="69"/>
      <c r="C1" s="69"/>
      <c r="D1" s="69"/>
      <c r="E1" s="69"/>
      <c r="F1" s="69"/>
      <c r="G1" s="69"/>
      <c r="H1" s="69"/>
      <c r="I1" s="13"/>
    </row>
    <row r="2" spans="1:9" ht="15.75" x14ac:dyDescent="0.2">
      <c r="A2" s="70" t="str">
        <f>Responses!A2</f>
        <v>RFQ730-18024 Material Repair Operations Supply Chain Services</v>
      </c>
      <c r="B2" s="70"/>
      <c r="C2" s="70"/>
      <c r="D2" s="70"/>
      <c r="E2" s="70"/>
      <c r="F2" s="70"/>
      <c r="G2" s="70"/>
      <c r="H2" s="70"/>
      <c r="I2" s="13"/>
    </row>
    <row r="3" spans="1:9" ht="15.75" thickBot="1" x14ac:dyDescent="0.25">
      <c r="A3" s="13"/>
      <c r="B3" s="25"/>
      <c r="C3" s="13"/>
      <c r="D3" s="13"/>
      <c r="E3" s="13"/>
      <c r="F3" s="13"/>
      <c r="H3" s="15"/>
      <c r="I3" s="13"/>
    </row>
    <row r="4" spans="1:9" ht="75" thickTop="1" thickBot="1" x14ac:dyDescent="0.25">
      <c r="A4" s="16" t="s">
        <v>4</v>
      </c>
      <c r="B4" s="26" t="s">
        <v>5</v>
      </c>
      <c r="C4" s="17" t="s">
        <v>6</v>
      </c>
      <c r="D4" s="17" t="s">
        <v>7</v>
      </c>
      <c r="E4" s="17" t="s">
        <v>9</v>
      </c>
      <c r="F4" s="17" t="s">
        <v>10</v>
      </c>
      <c r="G4" s="58" t="s">
        <v>38</v>
      </c>
      <c r="H4" s="59" t="s">
        <v>11</v>
      </c>
      <c r="I4" s="11"/>
    </row>
    <row r="5" spans="1:9" s="34" customFormat="1" ht="16.5" thickTop="1" x14ac:dyDescent="0.2">
      <c r="A5" s="18" t="str">
        <f>Responses!A5</f>
        <v>PMDE</v>
      </c>
      <c r="B5" s="36">
        <v>28</v>
      </c>
      <c r="C5" s="36">
        <v>20</v>
      </c>
      <c r="D5" s="36">
        <v>12</v>
      </c>
      <c r="E5" s="36">
        <v>4</v>
      </c>
      <c r="F5" s="48">
        <v>10</v>
      </c>
      <c r="G5" s="54">
        <f>SUM(B5:E5)</f>
        <v>64</v>
      </c>
      <c r="H5" s="57">
        <f>SUM(B5:F5)</f>
        <v>74</v>
      </c>
      <c r="I5" s="37">
        <v>1</v>
      </c>
    </row>
    <row r="6" spans="1:9" ht="15.75" x14ac:dyDescent="0.25">
      <c r="A6" s="35" t="str">
        <f>Responses!A6</f>
        <v>W.W. Grainger, Inc.</v>
      </c>
      <c r="B6" s="36">
        <v>35</v>
      </c>
      <c r="C6" s="36">
        <v>25</v>
      </c>
      <c r="D6" s="36">
        <v>16</v>
      </c>
      <c r="E6" s="36">
        <v>4</v>
      </c>
      <c r="F6" s="48">
        <v>10</v>
      </c>
      <c r="G6" s="54">
        <f>SUM(B6:E6)</f>
        <v>80</v>
      </c>
      <c r="H6" s="6">
        <f>SUM(B6:F6)</f>
        <v>90</v>
      </c>
      <c r="I6" s="30">
        <v>2</v>
      </c>
    </row>
  </sheetData>
  <mergeCells count="2">
    <mergeCell ref="A1:H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Responses</vt:lpstr>
      <vt:lpstr>2</vt:lpstr>
      <vt:lpstr>1</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Technical Score</vt:lpstr>
      <vt:lpstr>HUB Department</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chua2</dc:creator>
  <cp:lastModifiedBy>Bonilla, Hector M</cp:lastModifiedBy>
  <cp:lastPrinted>2010-03-29T18:59:53Z</cp:lastPrinted>
  <dcterms:created xsi:type="dcterms:W3CDTF">2010-03-29T14:58:07Z</dcterms:created>
  <dcterms:modified xsi:type="dcterms:W3CDTF">2019-04-10T21:02:28Z</dcterms:modified>
</cp:coreProperties>
</file>