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URCHASING\Contracts Reporting Department\FY2018\Open Record Evaluations\3.21.19\"/>
    </mc:Choice>
  </mc:AlternateContent>
  <bookViews>
    <workbookView xWindow="1845" yWindow="255" windowWidth="22920" windowHeight="12435" tabRatio="814" activeTab="16"/>
  </bookViews>
  <sheets>
    <sheet name="Responses" sheetId="19" r:id="rId1"/>
    <sheet name="1" sheetId="20" r:id="rId2"/>
    <sheet name="2" sheetId="21" r:id="rId3"/>
    <sheet name="3" sheetId="22" r:id="rId4"/>
    <sheet name="4" sheetId="23" r:id="rId5"/>
    <sheet name="5" sheetId="26" r:id="rId6"/>
    <sheet name="6" sheetId="34" r:id="rId7"/>
    <sheet name="7" sheetId="35" r:id="rId8"/>
    <sheet name="8" sheetId="36" r:id="rId9"/>
    <sheet name="9" sheetId="37" r:id="rId10"/>
    <sheet name="10" sheetId="38" r:id="rId11"/>
    <sheet name="11" sheetId="39" r:id="rId12"/>
    <sheet name="12" sheetId="40" r:id="rId13"/>
    <sheet name="Technical Score" sheetId="49" r:id="rId14"/>
    <sheet name="HUB Department" sheetId="46" r:id="rId15"/>
    <sheet name="Summary" sheetId="28" r:id="rId16"/>
    <sheet name="Criteria" sheetId="50" r:id="rId17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52511"/>
</workbook>
</file>

<file path=xl/calcChain.xml><?xml version="1.0" encoding="utf-8"?>
<calcChain xmlns="http://schemas.openxmlformats.org/spreadsheetml/2006/main">
  <c r="N5" i="28" l="1"/>
  <c r="C4" i="28"/>
  <c r="D4" i="28"/>
  <c r="E4" i="28"/>
  <c r="F4" i="28"/>
  <c r="G4" i="28"/>
  <c r="H4" i="28"/>
  <c r="I4" i="28"/>
  <c r="J4" i="28"/>
  <c r="K4" i="28"/>
  <c r="L4" i="28"/>
  <c r="M4" i="28"/>
  <c r="B4" i="28"/>
  <c r="G5" i="39" l="1"/>
  <c r="L5" i="28" s="1"/>
  <c r="G5" i="38"/>
  <c r="K5" i="28" s="1"/>
  <c r="G5" i="37"/>
  <c r="J5" i="28" s="1"/>
  <c r="G5" i="36"/>
  <c r="I5" i="28" s="1"/>
  <c r="G5" i="35"/>
  <c r="H5" i="28" s="1"/>
  <c r="G5" i="34"/>
  <c r="G5" i="28" s="1"/>
  <c r="G5" i="26"/>
  <c r="F5" i="28" s="1"/>
  <c r="G5" i="23"/>
  <c r="E5" i="28" s="1"/>
  <c r="G5" i="22"/>
  <c r="D5" i="28" s="1"/>
  <c r="G5" i="21"/>
  <c r="C5" i="28" s="1"/>
  <c r="G5" i="20"/>
  <c r="G5" i="40"/>
  <c r="M5" i="28" s="1"/>
  <c r="O5" i="28" l="1"/>
  <c r="H5" i="40" l="1"/>
  <c r="B5" i="49"/>
  <c r="B5" i="28"/>
  <c r="P5" i="28" s="1"/>
  <c r="H5" i="49" l="1"/>
  <c r="D5" i="49"/>
  <c r="M5" i="49"/>
  <c r="L5" i="49"/>
  <c r="K5" i="49"/>
  <c r="J5" i="49"/>
  <c r="I5" i="49"/>
  <c r="G5" i="49"/>
  <c r="F5" i="49"/>
  <c r="E5" i="49"/>
  <c r="C5" i="49"/>
  <c r="N5" i="49" l="1"/>
  <c r="A5" i="49"/>
  <c r="A2" i="49"/>
  <c r="G5" i="46" l="1"/>
  <c r="A5" i="46"/>
  <c r="A2" i="46"/>
  <c r="A5" i="40"/>
  <c r="A2" i="40"/>
  <c r="A5" i="39"/>
  <c r="A2" i="39"/>
  <c r="A5" i="38"/>
  <c r="A2" i="38"/>
  <c r="A5" i="37"/>
  <c r="A2" i="37"/>
  <c r="A5" i="36"/>
  <c r="A2" i="36"/>
  <c r="A5" i="35"/>
  <c r="A2" i="35"/>
  <c r="A5" i="34"/>
  <c r="A2" i="34"/>
  <c r="A5" i="28" l="1"/>
  <c r="A2" i="28" l="1"/>
  <c r="A2" i="26"/>
  <c r="A2" i="23"/>
  <c r="A2" i="22"/>
  <c r="A2" i="21"/>
  <c r="A2" i="20"/>
  <c r="A5" i="22"/>
  <c r="A5" i="26"/>
  <c r="A5" i="23"/>
  <c r="A5" i="21"/>
  <c r="A5" i="20"/>
  <c r="O5" i="49" l="1"/>
  <c r="Q5" i="28" l="1"/>
</calcChain>
</file>

<file path=xl/sharedStrings.xml><?xml version="1.0" encoding="utf-8"?>
<sst xmlns="http://schemas.openxmlformats.org/spreadsheetml/2006/main" count="159" uniqueCount="59">
  <si>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</si>
  <si>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</si>
  <si>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</si>
  <si>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</si>
  <si>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</si>
  <si>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</si>
  <si>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</si>
  <si>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</si>
  <si>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</si>
  <si>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</si>
  <si>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 xml:space="preserve">Total
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</si>
  <si>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</si>
  <si>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</si>
  <si>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</si>
  <si>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</si>
  <si>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</si>
  <si>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</si>
  <si>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</si>
  <si>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</si>
  <si>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</si>
  <si>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</si>
  <si>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</si>
  <si>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</si>
  <si>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</si>
  <si>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</si>
  <si>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*Total =</t>
  </si>
  <si>
    <t>*Note:  Total should be equal to 100 if received 5-point per criterion.</t>
  </si>
  <si>
    <t>Special Instructions for Evaluators:</t>
  </si>
  <si>
    <t>RESPONDENT EVALUATION MATRIX</t>
  </si>
  <si>
    <t>PMDE</t>
  </si>
  <si>
    <t>5. Respondent’s Past HUB/MBE/WBE Goal Attainment and Quality of Procedures for UHS HUB Goal Attainment on this Project</t>
  </si>
  <si>
    <t>RFQ730-18024.RFP730-18030 (Shortlist) Material Repair Operations Supply Chain Services</t>
  </si>
  <si>
    <t>Criterion #5
Scored by 
HUB Department</t>
  </si>
  <si>
    <t>Total
(Technical)</t>
  </si>
  <si>
    <t xml:space="preserve">HUB Department </t>
  </si>
  <si>
    <t>RFQ730-18024.RFP730-18030 Materials Repair Operations Supply Chain Services</t>
  </si>
  <si>
    <t>PDME** (HUB VENDOR)</t>
  </si>
  <si>
    <t>1. 1. Respondent’s Proposed MRO SCS Solution</t>
  </si>
  <si>
    <t>2. 2. Respondent’s Implementation Plan with Milestones and Schedule</t>
  </si>
  <si>
    <t>3. 3. Respondent’s Evaluation of Pricing for Key MRO Inventory Items</t>
  </si>
  <si>
    <t>4. 4. Respondent’s safety management program</t>
  </si>
  <si>
    <t>**DO NOT EVALUATE.  ONLY HUB DEPARTMENT WILL SCORE.</t>
  </si>
  <si>
    <t>Prepared by:  Tim Henry 7/24/18</t>
  </si>
  <si>
    <t>Checked by:  Mike Vernon 7/24/18</t>
  </si>
  <si>
    <t xml:space="preserve">Criterion #3
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</si>
  <si>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</si>
  <si>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</si>
  <si>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</si>
  <si>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</si>
  <si>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</si>
  <si>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</si>
  <si>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</si>
  <si>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Evaluator 8</t>
  </si>
  <si>
    <t>Evaluator 9</t>
  </si>
  <si>
    <t>Evaluator 10</t>
  </si>
  <si>
    <t>Evaluator 11</t>
  </si>
  <si>
    <t>Evaluator 12</t>
  </si>
  <si>
    <t>Evaluator 12
Score for Pricing</t>
  </si>
  <si>
    <t>**DO NOT EVALUATE COST.  ONLY EVALUATOR 12 WILL EVALUATE COST**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</si>
</sst>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5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00B0F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u/>
      <sz val="12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9">
    <xf numFmtId="0" fontId="0" fillId="0" borderId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3" borderId="0" applyNumberFormat="0" applyBorder="0" applyAlignment="0" applyProtection="0"/>
    <xf numFmtId="0" fontId="8" fillId="7" borderId="0" applyNumberFormat="0" applyBorder="0" applyAlignment="0" applyProtection="0"/>
    <xf numFmtId="0" fontId="9" fillId="24" borderId="7" applyNumberFormat="0" applyAlignment="0" applyProtection="0"/>
    <xf numFmtId="0" fontId="10" fillId="25" borderId="8" applyNumberFormat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11" borderId="7" applyNumberFormat="0" applyAlignment="0" applyProtection="0"/>
    <xf numFmtId="0" fontId="17" fillId="0" borderId="12" applyNumberFormat="0" applyFill="0" applyAlignment="0" applyProtection="0"/>
    <xf numFmtId="0" fontId="18" fillId="26" borderId="0" applyNumberFormat="0" applyBorder="0" applyAlignment="0" applyProtection="0"/>
    <xf numFmtId="0" fontId="5" fillId="27" borderId="13" applyNumberFormat="0" applyFont="0" applyAlignment="0" applyProtection="0"/>
    <xf numFmtId="0" fontId="19" fillId="24" borderId="14" applyNumberFormat="0" applyAlignment="0" applyProtection="0"/>
    <xf numFmtId="0" fontId="20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2" fillId="0" borderId="0" applyNumberFormat="0" applyFill="0" applyBorder="0" applyAlignment="0" applyProtection="0"/>
    <xf numFmtId="0" fontId="5" fillId="27" borderId="13" applyNumberFormat="0" applyFont="0" applyAlignment="0" applyProtection="0"/>
    <xf numFmtId="44" fontId="5" fillId="0" borderId="0" applyFont="0" applyFill="0" applyBorder="0" applyAlignment="0" applyProtection="0"/>
    <xf numFmtId="0" fontId="4" fillId="27" borderId="13" applyNumberFormat="0" applyFont="0" applyAlignment="0" applyProtection="0"/>
    <xf numFmtId="0" fontId="5" fillId="0" borderId="0"/>
    <xf numFmtId="0" fontId="4" fillId="27" borderId="13" applyNumberFormat="0" applyFont="0" applyAlignment="0" applyProtection="0"/>
    <xf numFmtId="0" fontId="4" fillId="27" borderId="13" applyNumberFormat="0" applyFont="0" applyAlignment="0" applyProtection="0"/>
    <xf numFmtId="0" fontId="4" fillId="0" borderId="0"/>
  </cellStyleXfs>
  <cellXfs count="9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2" fontId="2" fillId="0" borderId="6" xfId="0" applyNumberFormat="1" applyFont="1" applyBorder="1"/>
    <xf numFmtId="0" fontId="0" fillId="0" borderId="0" xfId="0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0" xfId="0"/>
    <xf numFmtId="0" fontId="2" fillId="0" borderId="0" xfId="0" applyFont="1"/>
    <xf numFmtId="0" fontId="2" fillId="0" borderId="16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textRotation="90"/>
    </xf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3" fillId="0" borderId="0" xfId="0" applyFont="1"/>
    <xf numFmtId="0" fontId="3" fillId="0" borderId="19" xfId="0" applyFont="1" applyBorder="1" applyAlignment="1">
      <alignment horizontal="center" vertical="center" wrapText="1"/>
    </xf>
    <xf numFmtId="0" fontId="2" fillId="0" borderId="5" xfId="0" applyFont="1" applyBorder="1"/>
    <xf numFmtId="0" fontId="25" fillId="0" borderId="0" xfId="0" applyFont="1" applyFill="1"/>
    <xf numFmtId="0" fontId="24" fillId="0" borderId="0" xfId="0" applyFont="1"/>
    <xf numFmtId="0" fontId="27" fillId="0" borderId="0" xfId="0" applyFont="1"/>
    <xf numFmtId="0" fontId="28" fillId="0" borderId="18" xfId="0" applyFont="1" applyBorder="1" applyAlignment="1">
      <alignment horizontal="center" vertical="center" textRotation="90"/>
    </xf>
    <xf numFmtId="2" fontId="29" fillId="0" borderId="5" xfId="0" applyNumberFormat="1" applyFont="1" applyBorder="1"/>
    <xf numFmtId="0" fontId="26" fillId="28" borderId="0" xfId="0" applyFont="1" applyFill="1" applyAlignment="1">
      <alignment horizontal="center"/>
    </xf>
    <xf numFmtId="0" fontId="3" fillId="29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3" xfId="0" applyFont="1" applyFill="1" applyBorder="1"/>
    <xf numFmtId="0" fontId="0" fillId="0" borderId="0" xfId="0" applyFill="1"/>
    <xf numFmtId="0" fontId="2" fillId="30" borderId="3" xfId="0" applyFont="1" applyFill="1" applyBorder="1" applyAlignment="1">
      <alignment horizontal="center"/>
    </xf>
    <xf numFmtId="0" fontId="2" fillId="0" borderId="5" xfId="0" applyFont="1" applyFill="1" applyBorder="1"/>
    <xf numFmtId="0" fontId="3" fillId="0" borderId="0" xfId="0" applyFont="1" applyFill="1" applyAlignment="1">
      <alignment horizontal="center" vertical="center"/>
    </xf>
    <xf numFmtId="0" fontId="34" fillId="0" borderId="18" xfId="0" applyFont="1" applyBorder="1" applyAlignment="1">
      <alignment horizontal="center" vertical="center" textRotation="90"/>
    </xf>
    <xf numFmtId="0" fontId="23" fillId="0" borderId="5" xfId="0" applyFont="1" applyFill="1" applyBorder="1"/>
    <xf numFmtId="0" fontId="2" fillId="34" borderId="5" xfId="0" applyFont="1" applyFill="1" applyBorder="1"/>
    <xf numFmtId="0" fontId="2" fillId="0" borderId="38" xfId="0" applyFont="1" applyFill="1" applyBorder="1" applyAlignment="1">
      <alignment horizontal="center"/>
    </xf>
    <xf numFmtId="2" fontId="2" fillId="0" borderId="39" xfId="0" applyNumberFormat="1" applyFont="1" applyFill="1" applyBorder="1"/>
    <xf numFmtId="0" fontId="3" fillId="5" borderId="40" xfId="0" applyFont="1" applyFill="1" applyBorder="1" applyAlignment="1">
      <alignment horizontal="center" vertical="center" textRotation="90"/>
    </xf>
    <xf numFmtId="2" fontId="2" fillId="0" borderId="5" xfId="0" applyNumberFormat="1" applyFont="1" applyFill="1" applyBorder="1"/>
    <xf numFmtId="0" fontId="23" fillId="0" borderId="42" xfId="0" applyFont="1" applyFill="1" applyBorder="1"/>
    <xf numFmtId="0" fontId="29" fillId="0" borderId="42" xfId="0" applyFont="1" applyFill="1" applyBorder="1"/>
    <xf numFmtId="2" fontId="2" fillId="0" borderId="6" xfId="0" applyNumberFormat="1" applyFont="1" applyFill="1" applyBorder="1"/>
    <xf numFmtId="0" fontId="3" fillId="31" borderId="19" xfId="0" applyFont="1" applyFill="1" applyBorder="1" applyAlignment="1">
      <alignment horizontal="center" vertical="center" wrapText="1"/>
    </xf>
    <xf numFmtId="2" fontId="23" fillId="0" borderId="42" xfId="0" applyNumberFormat="1" applyFont="1" applyFill="1" applyBorder="1"/>
    <xf numFmtId="0" fontId="23" fillId="0" borderId="5" xfId="0" applyFont="1" applyBorder="1"/>
    <xf numFmtId="0" fontId="24" fillId="0" borderId="0" xfId="0" applyFont="1" applyAlignment="1">
      <alignment wrapText="1"/>
    </xf>
    <xf numFmtId="0" fontId="34" fillId="0" borderId="18" xfId="0" applyFont="1" applyBorder="1" applyAlignment="1">
      <alignment horizontal="center" vertical="center" textRotation="90" wrapText="1"/>
    </xf>
    <xf numFmtId="0" fontId="3" fillId="31" borderId="41" xfId="0" applyFont="1" applyFill="1" applyBorder="1" applyAlignment="1">
      <alignment horizontal="center" vertical="center" textRotation="90" wrapText="1"/>
    </xf>
    <xf numFmtId="0" fontId="34" fillId="5" borderId="40" xfId="0" applyFont="1" applyFill="1" applyBorder="1" applyAlignment="1">
      <alignment horizontal="center" vertical="center" textRotation="90"/>
    </xf>
    <xf numFmtId="2" fontId="23" fillId="0" borderId="43" xfId="0" applyNumberFormat="1" applyFont="1" applyFill="1" applyBorder="1"/>
    <xf numFmtId="0" fontId="34" fillId="5" borderId="40" xfId="0" applyFont="1" applyFill="1" applyBorder="1" applyAlignment="1">
      <alignment horizontal="center" vertical="center" textRotation="90" wrapText="1"/>
    </xf>
    <xf numFmtId="0" fontId="4" fillId="0" borderId="0" xfId="48"/>
    <xf numFmtId="0" fontId="2" fillId="0" borderId="0" xfId="48" applyFont="1"/>
    <xf numFmtId="0" fontId="2" fillId="0" borderId="5" xfId="48" applyFont="1" applyBorder="1" applyAlignment="1">
      <alignment horizontal="center" vertical="center"/>
    </xf>
    <xf numFmtId="0" fontId="3" fillId="32" borderId="35" xfId="48" applyFont="1" applyFill="1" applyBorder="1" applyAlignment="1">
      <alignment horizontal="right"/>
    </xf>
    <xf numFmtId="0" fontId="3" fillId="4" borderId="32" xfId="48" applyFont="1" applyFill="1" applyBorder="1" applyAlignment="1">
      <alignment horizontal="center"/>
    </xf>
    <xf numFmtId="0" fontId="3" fillId="32" borderId="36" xfId="48" applyFont="1" applyFill="1" applyBorder="1" applyAlignment="1">
      <alignment horizontal="center"/>
    </xf>
    <xf numFmtId="0" fontId="2" fillId="3" borderId="34" xfId="48" applyFont="1" applyFill="1" applyBorder="1" applyAlignment="1">
      <alignment horizontal="center" vertical="center"/>
    </xf>
    <xf numFmtId="0" fontId="3" fillId="4" borderId="31" xfId="48" applyFont="1" applyFill="1" applyBorder="1" applyAlignment="1">
      <alignment horizontal="center"/>
    </xf>
    <xf numFmtId="0" fontId="2" fillId="33" borderId="5" xfId="48" applyFont="1" applyFill="1" applyBorder="1" applyAlignment="1">
      <alignment horizontal="center" vertical="center"/>
    </xf>
    <xf numFmtId="0" fontId="23" fillId="0" borderId="5" xfId="48" applyFont="1" applyBorder="1" applyAlignment="1">
      <alignment horizontal="center" vertical="center"/>
    </xf>
    <xf numFmtId="0" fontId="23" fillId="3" borderId="34" xfId="48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0" fillId="0" borderId="21" xfId="48" applyFont="1" applyBorder="1" applyAlignment="1">
      <alignment horizontal="center"/>
    </xf>
    <xf numFmtId="0" fontId="3" fillId="0" borderId="0" xfId="48" applyFont="1" applyAlignment="1">
      <alignment horizontal="center"/>
    </xf>
    <xf numFmtId="0" fontId="33" fillId="0" borderId="0" xfId="48" applyFont="1" applyAlignment="1">
      <alignment horizontal="center"/>
    </xf>
    <xf numFmtId="0" fontId="3" fillId="4" borderId="37" xfId="48" applyFont="1" applyFill="1" applyBorder="1" applyAlignment="1">
      <alignment horizontal="center"/>
    </xf>
    <xf numFmtId="0" fontId="3" fillId="4" borderId="31" xfId="48" applyFont="1" applyFill="1" applyBorder="1" applyAlignment="1">
      <alignment horizontal="center"/>
    </xf>
    <xf numFmtId="0" fontId="3" fillId="4" borderId="22" xfId="48" applyFont="1" applyFill="1" applyBorder="1" applyAlignment="1">
      <alignment horizontal="center"/>
    </xf>
    <xf numFmtId="0" fontId="3" fillId="4" borderId="23" xfId="48" applyFont="1" applyFill="1" applyBorder="1" applyAlignment="1">
      <alignment horizontal="center"/>
    </xf>
    <xf numFmtId="0" fontId="3" fillId="4" borderId="24" xfId="48" applyFont="1" applyFill="1" applyBorder="1" applyAlignment="1">
      <alignment horizontal="center"/>
    </xf>
    <xf numFmtId="0" fontId="2" fillId="0" borderId="25" xfId="48" applyFont="1" applyBorder="1" applyAlignment="1">
      <alignment horizontal="left" vertical="center" wrapText="1"/>
    </xf>
    <xf numFmtId="0" fontId="2" fillId="0" borderId="26" xfId="48" applyFont="1" applyBorder="1" applyAlignment="1">
      <alignment horizontal="left" vertical="center" wrapText="1"/>
    </xf>
    <xf numFmtId="0" fontId="2" fillId="0" borderId="27" xfId="48" applyFont="1" applyBorder="1" applyAlignment="1">
      <alignment horizontal="left" vertical="center" wrapText="1"/>
    </xf>
    <xf numFmtId="0" fontId="2" fillId="0" borderId="25" xfId="48" applyFont="1" applyBorder="1" applyAlignment="1">
      <alignment horizontal="left"/>
    </xf>
    <xf numFmtId="0" fontId="2" fillId="0" borderId="26" xfId="48" applyFont="1" applyBorder="1" applyAlignment="1">
      <alignment horizontal="left"/>
    </xf>
    <xf numFmtId="0" fontId="2" fillId="0" borderId="27" xfId="48" applyFont="1" applyBorder="1" applyAlignment="1">
      <alignment horizontal="left"/>
    </xf>
    <xf numFmtId="0" fontId="2" fillId="0" borderId="28" xfId="48" applyFont="1" applyBorder="1" applyAlignment="1">
      <alignment horizontal="left"/>
    </xf>
    <xf numFmtId="0" fontId="2" fillId="0" borderId="29" xfId="48" applyFont="1" applyBorder="1" applyAlignment="1">
      <alignment horizontal="left"/>
    </xf>
    <xf numFmtId="0" fontId="2" fillId="0" borderId="30" xfId="48" applyFont="1" applyBorder="1" applyAlignment="1">
      <alignment horizontal="left"/>
    </xf>
    <xf numFmtId="0" fontId="2" fillId="0" borderId="0" xfId="48" applyFont="1" applyAlignment="1">
      <alignment horizontal="left" wrapText="1"/>
    </xf>
    <xf numFmtId="0" fontId="2" fillId="0" borderId="21" xfId="48" applyFont="1" applyBorder="1" applyAlignment="1">
      <alignment horizontal="center"/>
    </xf>
    <xf numFmtId="0" fontId="2" fillId="0" borderId="0" xfId="48" applyFont="1" applyAlignment="1">
      <alignment horizontal="center"/>
    </xf>
    <xf numFmtId="0" fontId="32" fillId="0" borderId="0" xfId="48" applyFont="1" applyAlignment="1">
      <alignment horizontal="left"/>
    </xf>
    <xf numFmtId="0" fontId="31" fillId="0" borderId="25" xfId="48" applyFont="1" applyBorder="1" applyAlignment="1">
      <alignment vertical="center" wrapText="1"/>
    </xf>
    <xf numFmtId="0" fontId="31" fillId="0" borderId="26" xfId="48" applyFont="1" applyBorder="1" applyAlignment="1">
      <alignment vertical="center" wrapText="1"/>
    </xf>
    <xf numFmtId="0" fontId="31" fillId="0" borderId="33" xfId="48" applyFont="1" applyBorder="1" applyAlignment="1">
      <alignment vertical="center" wrapText="1"/>
    </xf>
    <xf numFmtId="0" fontId="31" fillId="0" borderId="25" xfId="48" applyFont="1" applyBorder="1" applyAlignment="1">
      <alignment horizontal="left" vertical="center" wrapText="1"/>
    </xf>
    <xf numFmtId="0" fontId="31" fillId="0" borderId="26" xfId="48" applyFont="1" applyBorder="1" applyAlignment="1">
      <alignment horizontal="left" vertical="center" wrapText="1"/>
    </xf>
    <xf numFmtId="0" fontId="31" fillId="0" borderId="33" xfId="48" applyFont="1" applyBorder="1" applyAlignment="1">
      <alignment horizontal="left" vertical="center" wrapText="1"/>
    </xf>
  </cellXfs>
  <cellStyles count="49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rmal 3" xfId="48"/>
    <cellStyle name="Note 2" xfId="42"/>
    <cellStyle name="Note 2 2" xfId="47"/>
    <cellStyle name="Note 2 3" xfId="46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"/>
  <sheetViews>
    <sheetView workbookViewId="0">
      <selection activeCell="A17" sqref="A17"/>
    </sheetView>
  </sheetViews>
  <sheetFormatPr defaultRowHeight="12.75" x14ac:dyDescent="0.2"/>
  <cols>
    <col min="1" max="1" width="75.28515625" bestFit="1" customWidth="1"/>
  </cols>
  <sheetData>
    <row r="2" spans="1:5" ht="31.5" x14ac:dyDescent="0.2">
      <c r="A2" s="29" t="s">
        <v>31</v>
      </c>
    </row>
    <row r="3" spans="1:5" ht="13.5" thickBot="1" x14ac:dyDescent="0.25"/>
    <row r="4" spans="1:5" ht="26.25" customHeight="1" thickTop="1" x14ac:dyDescent="0.2">
      <c r="A4" s="4" t="s">
        <v>2</v>
      </c>
    </row>
    <row r="5" spans="1:5" s="1" customFormat="1" ht="15" x14ac:dyDescent="0.2">
      <c r="A5" s="17" t="s">
        <v>29</v>
      </c>
      <c r="B5" s="27">
        <v>1</v>
      </c>
      <c r="C5" s="22"/>
      <c r="D5" s="5"/>
      <c r="E5" s="5"/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E13" sqref="E13:E16"/>
    </sheetView>
  </sheetViews>
  <sheetFormatPr defaultRowHeight="12.75" x14ac:dyDescent="0.2"/>
  <cols>
    <col min="1" max="1" width="32.28515625" customWidth="1"/>
    <col min="4" max="4" width="9.140625" style="23"/>
    <col min="7" max="7" width="9.140625" style="12"/>
  </cols>
  <sheetData>
    <row r="1" spans="1:8" ht="15.75" x14ac:dyDescent="0.25">
      <c r="A1" s="65" t="s">
        <v>0</v>
      </c>
      <c r="B1" s="66"/>
      <c r="C1" s="66"/>
      <c r="D1" s="66"/>
      <c r="E1" s="66"/>
      <c r="F1" s="66"/>
      <c r="G1" s="66"/>
      <c r="H1" s="12"/>
    </row>
    <row r="2" spans="1:8" ht="15.75" x14ac:dyDescent="0.2">
      <c r="A2" s="67" t="str">
        <f>Responses!A2</f>
        <v>RFQ730-18024.RFP730-18030 (Shortlist) Material Repair Operations Supply Chain Services</v>
      </c>
      <c r="B2" s="67"/>
      <c r="C2" s="67"/>
      <c r="D2" s="67"/>
      <c r="E2" s="67"/>
      <c r="F2" s="67"/>
      <c r="G2" s="67"/>
      <c r="H2" s="12"/>
    </row>
    <row r="3" spans="1:8" ht="13.5" thickBot="1" x14ac:dyDescent="0.25">
      <c r="A3" s="12"/>
      <c r="B3" s="24"/>
      <c r="C3" s="12"/>
      <c r="E3" s="12"/>
      <c r="F3" s="12"/>
      <c r="H3" s="12"/>
    </row>
    <row r="4" spans="1:8" ht="106.5" thickTop="1" thickBot="1" x14ac:dyDescent="0.25">
      <c r="A4" s="15" t="s">
        <v>4</v>
      </c>
      <c r="B4" s="25" t="s">
        <v>5</v>
      </c>
      <c r="C4" s="16" t="s">
        <v>6</v>
      </c>
      <c r="D4" s="49" t="s">
        <v>44</v>
      </c>
      <c r="E4" s="16" t="s">
        <v>8</v>
      </c>
      <c r="F4" s="49" t="s">
        <v>32</v>
      </c>
      <c r="G4" s="50" t="s">
        <v>33</v>
      </c>
      <c r="H4" s="10"/>
    </row>
    <row r="5" spans="1:8" s="31" customFormat="1" ht="16.5" thickTop="1" x14ac:dyDescent="0.2">
      <c r="A5" s="17" t="str">
        <f>Responses!A5</f>
        <v>PMDE</v>
      </c>
      <c r="B5" s="33">
        <v>17</v>
      </c>
      <c r="C5" s="33">
        <v>20</v>
      </c>
      <c r="D5" s="36">
        <v>0</v>
      </c>
      <c r="E5" s="33">
        <v>7</v>
      </c>
      <c r="F5" s="36">
        <v>0</v>
      </c>
      <c r="G5" s="42">
        <f>B5+C5+E5</f>
        <v>44</v>
      </c>
      <c r="H5" s="34">
        <v>1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I15" sqref="I15:I18"/>
    </sheetView>
  </sheetViews>
  <sheetFormatPr defaultRowHeight="12.75" x14ac:dyDescent="0.2"/>
  <cols>
    <col min="1" max="1" width="30.7109375" customWidth="1"/>
    <col min="4" max="4" width="9.140625" style="23"/>
    <col min="7" max="7" width="9.140625" style="12"/>
  </cols>
  <sheetData>
    <row r="1" spans="1:8" ht="15.75" x14ac:dyDescent="0.25">
      <c r="A1" s="65" t="s">
        <v>0</v>
      </c>
      <c r="B1" s="66"/>
      <c r="C1" s="66"/>
      <c r="D1" s="66"/>
      <c r="E1" s="66"/>
      <c r="F1" s="66"/>
      <c r="G1" s="66"/>
      <c r="H1" s="12"/>
    </row>
    <row r="2" spans="1:8" ht="15.75" x14ac:dyDescent="0.2">
      <c r="A2" s="67" t="str">
        <f>Responses!A2</f>
        <v>RFQ730-18024.RFP730-18030 (Shortlist) Material Repair Operations Supply Chain Services</v>
      </c>
      <c r="B2" s="67"/>
      <c r="C2" s="67"/>
      <c r="D2" s="67"/>
      <c r="E2" s="67"/>
      <c r="F2" s="67"/>
      <c r="G2" s="67"/>
      <c r="H2" s="12"/>
    </row>
    <row r="3" spans="1:8" ht="13.5" thickBot="1" x14ac:dyDescent="0.25">
      <c r="A3" s="12"/>
      <c r="B3" s="24"/>
      <c r="C3" s="12"/>
      <c r="E3" s="12"/>
      <c r="F3" s="12"/>
      <c r="H3" s="12"/>
    </row>
    <row r="4" spans="1:8" ht="106.5" thickTop="1" thickBot="1" x14ac:dyDescent="0.25">
      <c r="A4" s="15" t="s">
        <v>4</v>
      </c>
      <c r="B4" s="25" t="s">
        <v>5</v>
      </c>
      <c r="C4" s="16" t="s">
        <v>6</v>
      </c>
      <c r="D4" s="49" t="s">
        <v>44</v>
      </c>
      <c r="E4" s="16" t="s">
        <v>8</v>
      </c>
      <c r="F4" s="49" t="s">
        <v>32</v>
      </c>
      <c r="G4" s="50" t="s">
        <v>33</v>
      </c>
      <c r="H4" s="10"/>
    </row>
    <row r="5" spans="1:8" s="31" customFormat="1" ht="16.5" thickTop="1" x14ac:dyDescent="0.2">
      <c r="A5" s="17" t="str">
        <f>Responses!A5</f>
        <v>PMDE</v>
      </c>
      <c r="B5" s="33">
        <v>20</v>
      </c>
      <c r="C5" s="33">
        <v>20</v>
      </c>
      <c r="D5" s="36">
        <v>0</v>
      </c>
      <c r="E5" s="33">
        <v>8</v>
      </c>
      <c r="F5" s="36">
        <v>0</v>
      </c>
      <c r="G5" s="42">
        <f>B5+C5+E5</f>
        <v>48</v>
      </c>
      <c r="H5" s="34">
        <v>1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H17" sqref="H17:H20"/>
    </sheetView>
  </sheetViews>
  <sheetFormatPr defaultRowHeight="12.75" x14ac:dyDescent="0.2"/>
  <cols>
    <col min="1" max="1" width="32.28515625" customWidth="1"/>
    <col min="4" max="4" width="9.140625" style="23"/>
    <col min="7" max="7" width="9.140625" style="12"/>
  </cols>
  <sheetData>
    <row r="1" spans="1:8" ht="15.75" x14ac:dyDescent="0.25">
      <c r="A1" s="65" t="s">
        <v>0</v>
      </c>
      <c r="B1" s="66"/>
      <c r="C1" s="66"/>
      <c r="D1" s="66"/>
      <c r="E1" s="66"/>
      <c r="F1" s="66"/>
      <c r="G1" s="66"/>
      <c r="H1" s="12"/>
    </row>
    <row r="2" spans="1:8" ht="15.75" x14ac:dyDescent="0.2">
      <c r="A2" s="67" t="str">
        <f>Responses!A2</f>
        <v>RFQ730-18024.RFP730-18030 (Shortlist) Material Repair Operations Supply Chain Services</v>
      </c>
      <c r="B2" s="67"/>
      <c r="C2" s="67"/>
      <c r="D2" s="67"/>
      <c r="E2" s="67"/>
      <c r="F2" s="67"/>
      <c r="G2" s="67"/>
      <c r="H2" s="12"/>
    </row>
    <row r="3" spans="1:8" ht="13.5" thickBot="1" x14ac:dyDescent="0.25">
      <c r="A3" s="12"/>
      <c r="B3" s="24"/>
      <c r="C3" s="12"/>
      <c r="E3" s="12"/>
      <c r="F3" s="12"/>
      <c r="H3" s="12"/>
    </row>
    <row r="4" spans="1:8" ht="106.5" thickTop="1" thickBot="1" x14ac:dyDescent="0.25">
      <c r="A4" s="15" t="s">
        <v>4</v>
      </c>
      <c r="B4" s="25" t="s">
        <v>5</v>
      </c>
      <c r="C4" s="16" t="s">
        <v>6</v>
      </c>
      <c r="D4" s="49" t="s">
        <v>44</v>
      </c>
      <c r="E4" s="16" t="s">
        <v>8</v>
      </c>
      <c r="F4" s="49" t="s">
        <v>32</v>
      </c>
      <c r="G4" s="50" t="s">
        <v>33</v>
      </c>
      <c r="H4" s="10"/>
    </row>
    <row r="5" spans="1:8" s="31" customFormat="1" ht="16.5" thickTop="1" x14ac:dyDescent="0.2">
      <c r="A5" s="17" t="str">
        <f>Responses!A5</f>
        <v>PMDE</v>
      </c>
      <c r="B5" s="33">
        <v>20</v>
      </c>
      <c r="C5" s="33">
        <v>20</v>
      </c>
      <c r="D5" s="36">
        <v>0</v>
      </c>
      <c r="E5" s="33">
        <v>8</v>
      </c>
      <c r="F5" s="36">
        <v>0</v>
      </c>
      <c r="G5" s="42">
        <f>B5+C5+E5</f>
        <v>48</v>
      </c>
      <c r="H5" s="34">
        <v>1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0"/>
  <sheetViews>
    <sheetView workbookViewId="0">
      <selection activeCell="I23" sqref="I23"/>
    </sheetView>
  </sheetViews>
  <sheetFormatPr defaultRowHeight="12.75" x14ac:dyDescent="0.2"/>
  <cols>
    <col min="1" max="1" width="40.42578125" customWidth="1"/>
    <col min="4" max="4" width="13.42578125" style="23" customWidth="1"/>
    <col min="7" max="7" width="9.140625" style="12"/>
  </cols>
  <sheetData>
    <row r="1" spans="1:9" ht="15.75" x14ac:dyDescent="0.25">
      <c r="A1" s="65" t="s">
        <v>0</v>
      </c>
      <c r="B1" s="66"/>
      <c r="C1" s="66"/>
      <c r="D1" s="66"/>
      <c r="E1" s="66"/>
      <c r="F1" s="66"/>
      <c r="G1" s="66"/>
      <c r="H1" s="66"/>
      <c r="I1" s="12"/>
    </row>
    <row r="2" spans="1:9" ht="15.75" x14ac:dyDescent="0.2">
      <c r="A2" s="67" t="str">
        <f>Responses!A2</f>
        <v>RFQ730-18024.RFP730-18030 (Shortlist) Material Repair Operations Supply Chain Services</v>
      </c>
      <c r="B2" s="67"/>
      <c r="C2" s="67"/>
      <c r="D2" s="67"/>
      <c r="E2" s="67"/>
      <c r="F2" s="67"/>
      <c r="G2" s="67"/>
      <c r="H2" s="67"/>
      <c r="I2" s="12"/>
    </row>
    <row r="3" spans="1:9" ht="15.75" thickBot="1" x14ac:dyDescent="0.25">
      <c r="A3" s="12"/>
      <c r="B3" s="24"/>
      <c r="C3" s="12"/>
      <c r="E3" s="12"/>
      <c r="F3" s="12"/>
      <c r="H3" s="14"/>
      <c r="I3" s="12"/>
    </row>
    <row r="4" spans="1:9" ht="106.5" thickTop="1" thickBot="1" x14ac:dyDescent="0.25">
      <c r="A4" s="15" t="s">
        <v>4</v>
      </c>
      <c r="B4" s="25" t="s">
        <v>5</v>
      </c>
      <c r="C4" s="16" t="s">
        <v>6</v>
      </c>
      <c r="D4" s="49" t="s">
        <v>44</v>
      </c>
      <c r="E4" s="16" t="s">
        <v>8</v>
      </c>
      <c r="F4" s="49" t="s">
        <v>32</v>
      </c>
      <c r="G4" s="50" t="s">
        <v>33</v>
      </c>
      <c r="H4" s="45" t="s">
        <v>10</v>
      </c>
      <c r="I4" s="10"/>
    </row>
    <row r="5" spans="1:9" s="31" customFormat="1" ht="16.5" thickTop="1" x14ac:dyDescent="0.2">
      <c r="A5" s="17" t="str">
        <f>Responses!A5</f>
        <v>PMDE</v>
      </c>
      <c r="B5" s="33">
        <v>20</v>
      </c>
      <c r="C5" s="33">
        <v>20</v>
      </c>
      <c r="D5" s="36">
        <v>24</v>
      </c>
      <c r="E5" s="33">
        <v>8</v>
      </c>
      <c r="F5" s="36">
        <v>0</v>
      </c>
      <c r="G5" s="42">
        <f>B5+C5+E5</f>
        <v>48</v>
      </c>
      <c r="H5" s="44">
        <f>SUM(B5:E5)</f>
        <v>72</v>
      </c>
      <c r="I5" s="34">
        <v>1</v>
      </c>
    </row>
    <row r="10" spans="1:9" x14ac:dyDescent="0.2">
      <c r="D10" s="48"/>
    </row>
  </sheetData>
  <mergeCells count="2">
    <mergeCell ref="A1:H1"/>
    <mergeCell ref="A2:H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workbookViewId="0">
      <selection activeCell="N31" sqref="N31"/>
    </sheetView>
  </sheetViews>
  <sheetFormatPr defaultRowHeight="12.75" x14ac:dyDescent="0.2"/>
  <cols>
    <col min="1" max="1" width="37" customWidth="1"/>
    <col min="14" max="14" width="18.140625" customWidth="1"/>
    <col min="15" max="15" width="10.5703125" customWidth="1"/>
  </cols>
  <sheetData>
    <row r="1" spans="1:16" ht="15.75" x14ac:dyDescent="0.2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12"/>
    </row>
    <row r="2" spans="1:16" x14ac:dyDescent="0.2">
      <c r="A2" s="67" t="str">
        <f>Responses!A2</f>
        <v>RFQ730-18024.RFP730-18030 (Shortlist) Material Repair Operations Supply Chain Services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12"/>
    </row>
    <row r="3" spans="1:16" ht="15.75" thickBo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8"/>
      <c r="O3" s="18"/>
      <c r="P3" s="12"/>
    </row>
    <row r="4" spans="1:16" ht="79.5" thickBot="1" x14ac:dyDescent="0.25">
      <c r="A4" s="3" t="s">
        <v>2</v>
      </c>
      <c r="B4" s="40" t="s">
        <v>45</v>
      </c>
      <c r="C4" s="40" t="s">
        <v>46</v>
      </c>
      <c r="D4" s="40" t="s">
        <v>47</v>
      </c>
      <c r="E4" s="40" t="s">
        <v>48</v>
      </c>
      <c r="F4" s="40" t="s">
        <v>49</v>
      </c>
      <c r="G4" s="40" t="s">
        <v>50</v>
      </c>
      <c r="H4" s="40" t="s">
        <v>51</v>
      </c>
      <c r="I4" s="40" t="s">
        <v>52</v>
      </c>
      <c r="J4" s="40" t="s">
        <v>53</v>
      </c>
      <c r="K4" s="40" t="s">
        <v>54</v>
      </c>
      <c r="L4" s="40" t="s">
        <v>55</v>
      </c>
      <c r="M4" s="40" t="s">
        <v>56</v>
      </c>
      <c r="N4" s="11" t="s">
        <v>3</v>
      </c>
      <c r="O4" s="2" t="s">
        <v>1</v>
      </c>
      <c r="P4" s="12"/>
    </row>
    <row r="5" spans="1:16" ht="15.75" x14ac:dyDescent="0.2">
      <c r="A5" s="38" t="str">
        <f>Responses!A5</f>
        <v>PMDE</v>
      </c>
      <c r="B5" s="41">
        <f>'1'!G5</f>
        <v>41</v>
      </c>
      <c r="C5" s="41">
        <f>'2'!G5</f>
        <v>38.5</v>
      </c>
      <c r="D5" s="41">
        <f>'3'!G5</f>
        <v>41</v>
      </c>
      <c r="E5" s="41">
        <f>'4'!G5</f>
        <v>46.6</v>
      </c>
      <c r="F5" s="41">
        <f>'5'!G5</f>
        <v>38</v>
      </c>
      <c r="G5" s="41">
        <f>'6'!G5</f>
        <v>45.5</v>
      </c>
      <c r="H5" s="41">
        <f>'7'!G5</f>
        <v>30</v>
      </c>
      <c r="I5" s="41">
        <f>'8'!G5</f>
        <v>31</v>
      </c>
      <c r="J5" s="41">
        <f>'9'!G5</f>
        <v>44</v>
      </c>
      <c r="K5" s="41">
        <f>'10'!G5</f>
        <v>48</v>
      </c>
      <c r="L5" s="41">
        <f>'11'!G5</f>
        <v>48</v>
      </c>
      <c r="M5" s="41">
        <f>'12'!G5</f>
        <v>48</v>
      </c>
      <c r="N5" s="39">
        <f>AVERAGE(B5:M5)</f>
        <v>41.633333333333333</v>
      </c>
      <c r="O5" s="30">
        <f>RANK(N5,$N$5:$N$5,0)</f>
        <v>1</v>
      </c>
      <c r="P5" s="34">
        <v>1</v>
      </c>
    </row>
  </sheetData>
  <mergeCells count="2">
    <mergeCell ref="A1:O1"/>
    <mergeCell ref="A2:O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"/>
  <sheetViews>
    <sheetView workbookViewId="0">
      <selection activeCell="J42" sqref="J42"/>
    </sheetView>
  </sheetViews>
  <sheetFormatPr defaultRowHeight="12.75" x14ac:dyDescent="0.2"/>
  <cols>
    <col min="1" max="1" width="29.5703125" customWidth="1"/>
    <col min="6" max="6" width="9.140625" style="23"/>
  </cols>
  <sheetData>
    <row r="1" spans="1:8" ht="15.75" x14ac:dyDescent="0.25">
      <c r="A1" s="65" t="s">
        <v>0</v>
      </c>
      <c r="B1" s="66"/>
      <c r="C1" s="66"/>
      <c r="D1" s="66"/>
      <c r="E1" s="66"/>
      <c r="F1" s="66"/>
      <c r="G1" s="66"/>
      <c r="H1" s="12"/>
    </row>
    <row r="2" spans="1:8" ht="15.75" x14ac:dyDescent="0.2">
      <c r="A2" s="67" t="str">
        <f>Responses!A2</f>
        <v>RFQ730-18024.RFP730-18030 (Shortlist) Material Repair Operations Supply Chain Services</v>
      </c>
      <c r="B2" s="67"/>
      <c r="C2" s="67"/>
      <c r="D2" s="67"/>
      <c r="E2" s="67"/>
      <c r="F2" s="67"/>
      <c r="G2" s="67"/>
      <c r="H2" s="12"/>
    </row>
    <row r="3" spans="1:8" ht="15.75" thickBot="1" x14ac:dyDescent="0.25">
      <c r="A3" s="12"/>
      <c r="B3" s="24"/>
      <c r="C3" s="12"/>
      <c r="D3" s="12"/>
      <c r="E3" s="12"/>
      <c r="G3" s="14"/>
      <c r="H3" s="12"/>
    </row>
    <row r="4" spans="1:8" ht="75" thickTop="1" thickBot="1" x14ac:dyDescent="0.25">
      <c r="A4" s="15" t="s">
        <v>4</v>
      </c>
      <c r="B4" s="25" t="s">
        <v>5</v>
      </c>
      <c r="C4" s="16" t="s">
        <v>6</v>
      </c>
      <c r="D4" s="16" t="s">
        <v>7</v>
      </c>
      <c r="E4" s="16" t="s">
        <v>8</v>
      </c>
      <c r="F4" s="35" t="s">
        <v>9</v>
      </c>
      <c r="G4" s="20" t="s">
        <v>10</v>
      </c>
      <c r="H4" s="10"/>
    </row>
    <row r="5" spans="1:8" ht="16.5" thickTop="1" x14ac:dyDescent="0.2">
      <c r="A5" s="32" t="str">
        <f>Responses!A5</f>
        <v>PMDE</v>
      </c>
      <c r="B5" s="37"/>
      <c r="C5" s="37"/>
      <c r="D5" s="37"/>
      <c r="E5" s="37"/>
      <c r="F5" s="36">
        <v>10</v>
      </c>
      <c r="G5" s="6">
        <f>SUM(B5:F5)</f>
        <v>10</v>
      </c>
      <c r="H5" s="28">
        <v>1</v>
      </c>
    </row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B1" workbookViewId="0">
      <selection activeCell="X13" sqref="X13"/>
    </sheetView>
  </sheetViews>
  <sheetFormatPr defaultRowHeight="12.75" x14ac:dyDescent="0.2"/>
  <cols>
    <col min="1" max="1" width="44" bestFit="1" customWidth="1"/>
    <col min="2" max="2" width="8.140625" customWidth="1"/>
    <col min="3" max="3" width="8.7109375" customWidth="1"/>
    <col min="4" max="4" width="8.28515625" bestFit="1" customWidth="1"/>
    <col min="5" max="5" width="7" bestFit="1" customWidth="1"/>
    <col min="6" max="6" width="10.140625" customWidth="1"/>
    <col min="7" max="15" width="10.140625" style="12" customWidth="1"/>
    <col min="16" max="16" width="17.5703125" bestFit="1" customWidth="1"/>
    <col min="17" max="17" width="10.42578125" bestFit="1" customWidth="1"/>
  </cols>
  <sheetData>
    <row r="1" spans="1:18" ht="15.75" x14ac:dyDescent="0.25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8" x14ac:dyDescent="0.2">
      <c r="A2" s="67" t="str">
        <f>Responses!A2</f>
        <v>RFQ730-18024.RFP730-18030 (Shortlist) Material Repair Operations Supply Chain Services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8" ht="15.75" thickBo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8"/>
      <c r="Q3" s="18"/>
    </row>
    <row r="4" spans="1:18" ht="131.25" customHeight="1" thickBot="1" x14ac:dyDescent="0.25">
      <c r="A4" s="3" t="s">
        <v>2</v>
      </c>
      <c r="B4" s="40" t="str">
        <f>'Technical Score'!B4</f>
        <v>Evaluator 1</v>
      </c>
      <c r="C4" s="40" t="str">
        <f>'Technical Score'!C4</f>
        <v>Evaluator 2</v>
      </c>
      <c r="D4" s="40" t="str">
        <f>'Technical Score'!D4</f>
        <v>Evaluator 3</v>
      </c>
      <c r="E4" s="40" t="str">
        <f>'Technical Score'!E4</f>
        <v>Evaluator 4</v>
      </c>
      <c r="F4" s="40" t="str">
        <f>'Technical Score'!F4</f>
        <v>Evaluator 5</v>
      </c>
      <c r="G4" s="40" t="str">
        <f>'Technical Score'!G4</f>
        <v>Evaluator 6</v>
      </c>
      <c r="H4" s="40" t="str">
        <f>'Technical Score'!H4</f>
        <v>Evaluator 7</v>
      </c>
      <c r="I4" s="40" t="str">
        <f>'Technical Score'!I4</f>
        <v>Evaluator 8</v>
      </c>
      <c r="J4" s="40" t="str">
        <f>'Technical Score'!J4</f>
        <v>Evaluator 9</v>
      </c>
      <c r="K4" s="40" t="str">
        <f>'Technical Score'!K4</f>
        <v>Evaluator 10</v>
      </c>
      <c r="L4" s="40" t="str">
        <f>'Technical Score'!L4</f>
        <v>Evaluator 11</v>
      </c>
      <c r="M4" s="40" t="str">
        <f>'Technical Score'!M4</f>
        <v>Evaluator 12</v>
      </c>
      <c r="N4" s="51" t="s">
        <v>34</v>
      </c>
      <c r="O4" s="53" t="s">
        <v>57</v>
      </c>
      <c r="P4" s="11" t="s">
        <v>3</v>
      </c>
      <c r="Q4" s="2" t="s">
        <v>1</v>
      </c>
    </row>
    <row r="5" spans="1:18" s="31" customFormat="1" ht="20.25" customHeight="1" x14ac:dyDescent="0.2">
      <c r="A5" s="38" t="str">
        <f>Responses!A5</f>
        <v>PMDE</v>
      </c>
      <c r="B5" s="41">
        <f>'1'!G5</f>
        <v>41</v>
      </c>
      <c r="C5" s="41">
        <f>'2'!G5</f>
        <v>38.5</v>
      </c>
      <c r="D5" s="41">
        <f>'3'!G5</f>
        <v>41</v>
      </c>
      <c r="E5" s="41">
        <f>'4'!G5</f>
        <v>46.6</v>
      </c>
      <c r="F5" s="41">
        <f>'5'!G5</f>
        <v>38</v>
      </c>
      <c r="G5" s="41">
        <f>'6'!G5</f>
        <v>45.5</v>
      </c>
      <c r="H5" s="41">
        <f>'7'!G5</f>
        <v>30</v>
      </c>
      <c r="I5" s="41">
        <f>'8'!G5</f>
        <v>31</v>
      </c>
      <c r="J5" s="41">
        <f>'9'!G5</f>
        <v>44</v>
      </c>
      <c r="K5" s="41">
        <f>'10'!G5</f>
        <v>48</v>
      </c>
      <c r="L5" s="41">
        <f>'11'!G5</f>
        <v>48</v>
      </c>
      <c r="M5" s="41">
        <f>'12'!G5</f>
        <v>48</v>
      </c>
      <c r="N5" s="52">
        <f>'HUB Department'!F5</f>
        <v>10</v>
      </c>
      <c r="O5" s="52">
        <f>'12'!D5</f>
        <v>24</v>
      </c>
      <c r="P5" s="39">
        <f>AVERAGE(B5:M5)+N5+O5</f>
        <v>75.633333333333326</v>
      </c>
      <c r="Q5" s="30">
        <f>RANK(P5,$P$5:$P$5,0)</f>
        <v>1</v>
      </c>
      <c r="R5" s="34">
        <v>1</v>
      </c>
    </row>
    <row r="6" spans="1:18" s="31" customFormat="1" x14ac:dyDescent="0.2"/>
    <row r="7" spans="1:18" s="31" customFormat="1" x14ac:dyDescent="0.2"/>
    <row r="8" spans="1:18" s="31" customFormat="1" x14ac:dyDescent="0.2"/>
    <row r="9" spans="1:18" s="31" customFormat="1" x14ac:dyDescent="0.2"/>
    <row r="10" spans="1:18" s="31" customFormat="1" ht="15" x14ac:dyDescent="0.2">
      <c r="A10" s="19" t="s">
        <v>42</v>
      </c>
    </row>
    <row r="11" spans="1:18" s="31" customFormat="1" x14ac:dyDescent="0.2"/>
    <row r="12" spans="1:18" ht="15" x14ac:dyDescent="0.2">
      <c r="A12" s="19" t="s">
        <v>43</v>
      </c>
    </row>
  </sheetData>
  <mergeCells count="2">
    <mergeCell ref="A1:Q1"/>
    <mergeCell ref="A2:Q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10" workbookViewId="0">
      <selection activeCell="L26" sqref="L26"/>
    </sheetView>
  </sheetViews>
  <sheetFormatPr defaultRowHeight="12.75" x14ac:dyDescent="0.2"/>
  <cols>
    <col min="1" max="1" width="28.28515625" customWidth="1"/>
    <col min="5" max="5" width="24.28515625" customWidth="1"/>
  </cols>
  <sheetData>
    <row r="1" spans="1:8" ht="15.75" x14ac:dyDescent="0.25">
      <c r="A1" s="70" t="s">
        <v>28</v>
      </c>
      <c r="B1" s="70"/>
      <c r="C1" s="70"/>
      <c r="D1" s="70"/>
      <c r="E1" s="70"/>
      <c r="F1" s="70"/>
      <c r="G1" s="70"/>
      <c r="H1" s="70"/>
    </row>
    <row r="2" spans="1:8" ht="15.75" x14ac:dyDescent="0.25">
      <c r="A2" s="71" t="s">
        <v>35</v>
      </c>
      <c r="B2" s="70"/>
      <c r="C2" s="70"/>
      <c r="D2" s="70"/>
      <c r="E2" s="70"/>
      <c r="F2" s="70"/>
      <c r="G2" s="70"/>
      <c r="H2" s="70"/>
    </row>
    <row r="3" spans="1:8" x14ac:dyDescent="0.2">
      <c r="A3" s="54"/>
      <c r="B3" s="54"/>
      <c r="C3" s="54"/>
      <c r="D3" s="54"/>
      <c r="E3" s="54"/>
      <c r="F3" s="54"/>
      <c r="G3" s="54"/>
      <c r="H3" s="54"/>
    </row>
    <row r="4" spans="1:8" ht="16.5" thickBot="1" x14ac:dyDescent="0.3">
      <c r="A4" s="55" t="s">
        <v>11</v>
      </c>
      <c r="B4" s="69" t="s">
        <v>36</v>
      </c>
      <c r="C4" s="69"/>
      <c r="D4" s="69"/>
      <c r="E4" s="69"/>
      <c r="F4" s="54"/>
      <c r="G4" s="54"/>
      <c r="H4" s="54"/>
    </row>
    <row r="5" spans="1:8" x14ac:dyDescent="0.2">
      <c r="A5" s="54"/>
      <c r="B5" s="54"/>
      <c r="C5" s="54"/>
      <c r="D5" s="54"/>
      <c r="E5" s="54"/>
      <c r="F5" s="54"/>
      <c r="G5" s="54"/>
      <c r="H5" s="54"/>
    </row>
    <row r="6" spans="1:8" ht="15.75" thickBot="1" x14ac:dyDescent="0.25">
      <c r="A6" s="55" t="s">
        <v>12</v>
      </c>
      <c r="B6" s="87"/>
      <c r="C6" s="87"/>
      <c r="D6" s="87"/>
      <c r="E6" s="87"/>
      <c r="F6" s="54"/>
      <c r="G6" s="54"/>
      <c r="H6" s="54"/>
    </row>
    <row r="7" spans="1:8" x14ac:dyDescent="0.2">
      <c r="A7" s="54"/>
      <c r="B7" s="54"/>
      <c r="C7" s="54"/>
      <c r="D7" s="54"/>
      <c r="E7" s="54"/>
      <c r="F7" s="54"/>
      <c r="G7" s="54"/>
      <c r="H7" s="54"/>
    </row>
    <row r="8" spans="1:8" x14ac:dyDescent="0.2">
      <c r="A8" s="86" t="s">
        <v>13</v>
      </c>
      <c r="B8" s="86"/>
      <c r="C8" s="86"/>
      <c r="D8" s="86"/>
      <c r="E8" s="86"/>
      <c r="F8" s="86"/>
      <c r="G8" s="86"/>
      <c r="H8" s="86"/>
    </row>
    <row r="9" spans="1:8" x14ac:dyDescent="0.2">
      <c r="A9" s="86"/>
      <c r="B9" s="86"/>
      <c r="C9" s="86"/>
      <c r="D9" s="86"/>
      <c r="E9" s="86"/>
      <c r="F9" s="86"/>
      <c r="G9" s="86"/>
      <c r="H9" s="86"/>
    </row>
    <row r="10" spans="1:8" ht="13.5" thickBot="1" x14ac:dyDescent="0.25">
      <c r="A10" s="54"/>
      <c r="B10" s="54"/>
      <c r="C10" s="54"/>
      <c r="D10" s="54"/>
      <c r="E10" s="54"/>
      <c r="F10" s="54"/>
      <c r="G10" s="54"/>
      <c r="H10" s="54"/>
    </row>
    <row r="11" spans="1:8" ht="16.5" thickTop="1" x14ac:dyDescent="0.25">
      <c r="A11" s="74" t="s">
        <v>14</v>
      </c>
      <c r="B11" s="75"/>
      <c r="C11" s="75"/>
      <c r="D11" s="75"/>
      <c r="E11" s="76"/>
      <c r="F11" s="54"/>
      <c r="G11" s="54"/>
      <c r="H11" s="54"/>
    </row>
    <row r="12" spans="1:8" ht="15" x14ac:dyDescent="0.2">
      <c r="A12" s="77" t="s">
        <v>15</v>
      </c>
      <c r="B12" s="78"/>
      <c r="C12" s="78"/>
      <c r="D12" s="78"/>
      <c r="E12" s="79"/>
      <c r="F12" s="54"/>
      <c r="G12" s="54"/>
      <c r="H12" s="54"/>
    </row>
    <row r="13" spans="1:8" ht="15" x14ac:dyDescent="0.2">
      <c r="A13" s="80" t="s">
        <v>16</v>
      </c>
      <c r="B13" s="81"/>
      <c r="C13" s="81"/>
      <c r="D13" s="81"/>
      <c r="E13" s="82"/>
      <c r="F13" s="54"/>
      <c r="G13" s="54"/>
      <c r="H13" s="54"/>
    </row>
    <row r="14" spans="1:8" ht="15" x14ac:dyDescent="0.2">
      <c r="A14" s="80" t="s">
        <v>17</v>
      </c>
      <c r="B14" s="81"/>
      <c r="C14" s="81"/>
      <c r="D14" s="81"/>
      <c r="E14" s="82"/>
      <c r="F14" s="54"/>
      <c r="G14" s="54"/>
      <c r="H14" s="54"/>
    </row>
    <row r="15" spans="1:8" ht="15" x14ac:dyDescent="0.2">
      <c r="A15" s="80" t="s">
        <v>18</v>
      </c>
      <c r="B15" s="81"/>
      <c r="C15" s="81"/>
      <c r="D15" s="81"/>
      <c r="E15" s="82"/>
      <c r="F15" s="54"/>
      <c r="G15" s="54"/>
      <c r="H15" s="54"/>
    </row>
    <row r="16" spans="1:8" ht="15" x14ac:dyDescent="0.2">
      <c r="A16" s="80" t="s">
        <v>19</v>
      </c>
      <c r="B16" s="81"/>
      <c r="C16" s="81"/>
      <c r="D16" s="81"/>
      <c r="E16" s="82"/>
      <c r="F16" s="54"/>
      <c r="G16" s="54"/>
      <c r="H16" s="54"/>
    </row>
    <row r="17" spans="1:10" ht="15.75" thickBot="1" x14ac:dyDescent="0.25">
      <c r="A17" s="83" t="s">
        <v>20</v>
      </c>
      <c r="B17" s="84"/>
      <c r="C17" s="84"/>
      <c r="D17" s="84"/>
      <c r="E17" s="85"/>
      <c r="F17" s="54"/>
      <c r="G17" s="54"/>
      <c r="H17" s="54"/>
    </row>
    <row r="18" spans="1:10" ht="14.25" thickTop="1" thickBot="1" x14ac:dyDescent="0.25">
      <c r="A18" s="54"/>
      <c r="B18" s="54"/>
      <c r="C18" s="54"/>
      <c r="D18" s="54"/>
      <c r="E18" s="54"/>
      <c r="F18" s="54"/>
      <c r="G18" s="54"/>
      <c r="H18" s="54"/>
    </row>
    <row r="19" spans="1:10" ht="16.5" thickTop="1" x14ac:dyDescent="0.25">
      <c r="A19" s="72" t="s">
        <v>21</v>
      </c>
      <c r="B19" s="73"/>
      <c r="C19" s="73"/>
      <c r="D19" s="73"/>
      <c r="E19" s="73"/>
      <c r="F19" s="61" t="s">
        <v>22</v>
      </c>
      <c r="G19" s="61" t="s">
        <v>23</v>
      </c>
      <c r="H19" s="58" t="s">
        <v>24</v>
      </c>
    </row>
    <row r="20" spans="1:10" ht="35.25" customHeight="1" x14ac:dyDescent="0.2">
      <c r="A20" s="90" t="s">
        <v>37</v>
      </c>
      <c r="B20" s="91"/>
      <c r="C20" s="91"/>
      <c r="D20" s="91"/>
      <c r="E20" s="92"/>
      <c r="F20" s="56"/>
      <c r="G20" s="56">
        <v>5</v>
      </c>
      <c r="H20" s="60">
        <v>0</v>
      </c>
    </row>
    <row r="21" spans="1:10" ht="37.5" customHeight="1" x14ac:dyDescent="0.2">
      <c r="A21" s="90" t="s">
        <v>38</v>
      </c>
      <c r="B21" s="91"/>
      <c r="C21" s="91"/>
      <c r="D21" s="91"/>
      <c r="E21" s="92"/>
      <c r="F21" s="56"/>
      <c r="G21" s="56">
        <v>5</v>
      </c>
      <c r="H21" s="60">
        <v>0</v>
      </c>
    </row>
    <row r="22" spans="1:10" ht="37.5" customHeight="1" x14ac:dyDescent="0.2">
      <c r="A22" s="90" t="s">
        <v>39</v>
      </c>
      <c r="B22" s="91"/>
      <c r="C22" s="91"/>
      <c r="D22" s="91"/>
      <c r="E22" s="92"/>
      <c r="F22" s="62"/>
      <c r="G22" s="63">
        <v>6</v>
      </c>
      <c r="H22" s="64">
        <v>0</v>
      </c>
      <c r="J22" s="12" t="s">
        <v>58</v>
      </c>
    </row>
    <row r="23" spans="1:10" ht="38.25" customHeight="1" x14ac:dyDescent="0.2">
      <c r="A23" s="90" t="s">
        <v>40</v>
      </c>
      <c r="B23" s="91"/>
      <c r="C23" s="91"/>
      <c r="D23" s="91"/>
      <c r="E23" s="92"/>
      <c r="F23" s="56"/>
      <c r="G23" s="56">
        <v>2</v>
      </c>
      <c r="H23" s="60">
        <v>0</v>
      </c>
    </row>
    <row r="24" spans="1:10" ht="47.25" customHeight="1" x14ac:dyDescent="0.2">
      <c r="A24" s="93" t="s">
        <v>30</v>
      </c>
      <c r="B24" s="94"/>
      <c r="C24" s="94"/>
      <c r="D24" s="94"/>
      <c r="E24" s="95"/>
      <c r="F24" s="62"/>
      <c r="G24" s="63">
        <v>2</v>
      </c>
      <c r="H24" s="64">
        <v>0</v>
      </c>
      <c r="J24" s="12" t="s">
        <v>41</v>
      </c>
    </row>
    <row r="25" spans="1:10" ht="47.25" customHeight="1" thickBot="1" x14ac:dyDescent="0.3">
      <c r="A25" s="54"/>
      <c r="B25" s="54"/>
      <c r="C25" s="54"/>
      <c r="D25" s="54"/>
      <c r="E25" s="54"/>
      <c r="F25" s="54"/>
      <c r="G25" s="57" t="s">
        <v>25</v>
      </c>
      <c r="H25" s="59">
        <v>0</v>
      </c>
    </row>
    <row r="26" spans="1:10" ht="47.25" customHeight="1" x14ac:dyDescent="0.2">
      <c r="A26" s="88" t="s">
        <v>26</v>
      </c>
      <c r="B26" s="88"/>
      <c r="C26" s="88"/>
      <c r="D26" s="88"/>
      <c r="E26" s="88"/>
      <c r="F26" s="54"/>
      <c r="G26" s="54"/>
      <c r="H26" s="54"/>
    </row>
    <row r="27" spans="1:10" x14ac:dyDescent="0.2">
      <c r="A27" s="54"/>
      <c r="B27" s="54"/>
      <c r="C27" s="54"/>
      <c r="D27" s="54"/>
      <c r="E27" s="54"/>
      <c r="F27" s="54"/>
      <c r="G27" s="54"/>
      <c r="H27" s="54"/>
    </row>
    <row r="28" spans="1:10" ht="15" x14ac:dyDescent="0.2">
      <c r="A28" s="89" t="s">
        <v>27</v>
      </c>
      <c r="B28" s="89"/>
      <c r="C28" s="89"/>
      <c r="D28" s="54"/>
      <c r="E28" s="54"/>
      <c r="F28" s="54"/>
      <c r="G28" s="54"/>
      <c r="H28" s="54"/>
    </row>
    <row r="29" spans="1:10" x14ac:dyDescent="0.2">
      <c r="A29" s="54"/>
      <c r="B29" s="54"/>
      <c r="C29" s="54"/>
      <c r="D29" s="54"/>
      <c r="E29" s="54"/>
      <c r="F29" s="54"/>
      <c r="G29" s="54"/>
      <c r="H29" s="54"/>
    </row>
  </sheetData>
  <mergeCells count="20">
    <mergeCell ref="A26:E26"/>
    <mergeCell ref="A28:C28"/>
    <mergeCell ref="A20:E20"/>
    <mergeCell ref="A21:E21"/>
    <mergeCell ref="A22:E22"/>
    <mergeCell ref="A23:E23"/>
    <mergeCell ref="A24:E24"/>
    <mergeCell ref="B4:E4"/>
    <mergeCell ref="A1:H1"/>
    <mergeCell ref="A2:H2"/>
    <mergeCell ref="A19:E19"/>
    <mergeCell ref="A11:E11"/>
    <mergeCell ref="A12:E12"/>
    <mergeCell ref="A13:E13"/>
    <mergeCell ref="A14:E14"/>
    <mergeCell ref="A15:E15"/>
    <mergeCell ref="A17:E17"/>
    <mergeCell ref="A8:H9"/>
    <mergeCell ref="B6:E6"/>
    <mergeCell ref="A16:E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2" workbookViewId="0">
      <selection activeCell="I20" sqref="I20:I23"/>
    </sheetView>
  </sheetViews>
  <sheetFormatPr defaultRowHeight="12.75" x14ac:dyDescent="0.2"/>
  <cols>
    <col min="1" max="1" width="50.85546875" customWidth="1"/>
    <col min="2" max="2" width="8.140625" style="24" customWidth="1"/>
    <col min="3" max="3" width="6.85546875" customWidth="1"/>
    <col min="4" max="4" width="6.140625" style="23" customWidth="1"/>
    <col min="5" max="5" width="7.28515625" style="12" customWidth="1"/>
    <col min="6" max="6" width="11" style="12" customWidth="1"/>
    <col min="7" max="7" width="10.7109375" style="12" customWidth="1"/>
  </cols>
  <sheetData>
    <row r="1" spans="1:8" ht="15.75" x14ac:dyDescent="0.25">
      <c r="A1" s="65" t="s">
        <v>0</v>
      </c>
      <c r="B1" s="66"/>
      <c r="C1" s="66"/>
      <c r="D1" s="66"/>
      <c r="E1" s="66"/>
      <c r="F1" s="66"/>
      <c r="G1" s="66"/>
      <c r="H1" s="7"/>
    </row>
    <row r="2" spans="1:8" ht="12.75" customHeight="1" x14ac:dyDescent="0.2">
      <c r="A2" s="67" t="str">
        <f>Responses!A2</f>
        <v>RFQ730-18024.RFP730-18030 (Shortlist) Material Repair Operations Supply Chain Services</v>
      </c>
      <c r="B2" s="67"/>
      <c r="C2" s="67"/>
      <c r="D2" s="67"/>
      <c r="E2" s="67"/>
      <c r="F2" s="67"/>
      <c r="G2" s="67"/>
      <c r="H2" s="7"/>
    </row>
    <row r="3" spans="1:8" ht="13.5" thickBot="1" x14ac:dyDescent="0.25">
      <c r="A3" s="7"/>
      <c r="C3" s="7"/>
      <c r="H3" s="7"/>
    </row>
    <row r="4" spans="1:8" ht="106.5" thickTop="1" thickBot="1" x14ac:dyDescent="0.25">
      <c r="A4" s="8" t="s">
        <v>4</v>
      </c>
      <c r="B4" s="25" t="s">
        <v>5</v>
      </c>
      <c r="C4" s="9" t="s">
        <v>6</v>
      </c>
      <c r="D4" s="49" t="s">
        <v>44</v>
      </c>
      <c r="E4" s="16" t="s">
        <v>8</v>
      </c>
      <c r="F4" s="49" t="s">
        <v>32</v>
      </c>
      <c r="G4" s="50" t="s">
        <v>33</v>
      </c>
      <c r="H4" s="10"/>
    </row>
    <row r="5" spans="1:8" s="31" customFormat="1" ht="16.5" thickTop="1" x14ac:dyDescent="0.2">
      <c r="A5" s="17" t="str">
        <f>Responses!A5</f>
        <v>PMDE</v>
      </c>
      <c r="B5" s="33">
        <v>17.5</v>
      </c>
      <c r="C5" s="33">
        <v>17.5</v>
      </c>
      <c r="D5" s="36">
        <v>0</v>
      </c>
      <c r="E5" s="33">
        <v>6</v>
      </c>
      <c r="F5" s="36">
        <v>0</v>
      </c>
      <c r="G5" s="43">
        <f>B5+C5+E5</f>
        <v>41</v>
      </c>
      <c r="H5" s="34">
        <v>1</v>
      </c>
    </row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G12" sqref="G12"/>
    </sheetView>
  </sheetViews>
  <sheetFormatPr defaultRowHeight="12.75" x14ac:dyDescent="0.2"/>
  <cols>
    <col min="1" max="1" width="62" customWidth="1"/>
    <col min="2" max="2" width="7" style="23" bestFit="1" customWidth="1"/>
    <col min="3" max="3" width="5.5703125" customWidth="1"/>
    <col min="4" max="4" width="6.42578125" style="23" bestFit="1" customWidth="1"/>
    <col min="5" max="5" width="6.7109375" bestFit="1" customWidth="1"/>
    <col min="7" max="7" width="9.140625" style="12"/>
    <col min="8" max="8" width="17.140625" customWidth="1"/>
  </cols>
  <sheetData>
    <row r="1" spans="1:8" ht="15.75" x14ac:dyDescent="0.25">
      <c r="A1" s="65" t="s">
        <v>0</v>
      </c>
      <c r="B1" s="66"/>
      <c r="C1" s="66"/>
      <c r="D1" s="66"/>
      <c r="E1" s="66"/>
      <c r="F1" s="66"/>
      <c r="G1" s="66"/>
    </row>
    <row r="2" spans="1:8" ht="12.75" customHeight="1" x14ac:dyDescent="0.2">
      <c r="A2" s="67" t="str">
        <f>Responses!A2</f>
        <v>RFQ730-18024.RFP730-18030 (Shortlist) Material Repair Operations Supply Chain Services</v>
      </c>
      <c r="B2" s="67"/>
      <c r="C2" s="67"/>
      <c r="D2" s="67"/>
      <c r="E2" s="67"/>
      <c r="F2" s="67"/>
      <c r="G2" s="67"/>
    </row>
    <row r="3" spans="1:8" ht="13.5" thickBot="1" x14ac:dyDescent="0.25">
      <c r="A3" s="12"/>
      <c r="B3" s="24"/>
      <c r="C3" s="12"/>
      <c r="E3" s="12"/>
      <c r="F3" s="12"/>
    </row>
    <row r="4" spans="1:8" ht="141" customHeight="1" thickTop="1" thickBot="1" x14ac:dyDescent="0.25">
      <c r="A4" s="15" t="s">
        <v>4</v>
      </c>
      <c r="B4" s="25" t="s">
        <v>5</v>
      </c>
      <c r="C4" s="16" t="s">
        <v>6</v>
      </c>
      <c r="D4" s="49" t="s">
        <v>44</v>
      </c>
      <c r="E4" s="16" t="s">
        <v>8</v>
      </c>
      <c r="F4" s="49" t="s">
        <v>32</v>
      </c>
      <c r="G4" s="50" t="s">
        <v>33</v>
      </c>
    </row>
    <row r="5" spans="1:8" ht="16.5" thickTop="1" x14ac:dyDescent="0.2">
      <c r="A5" s="32" t="str">
        <f>Responses!A5</f>
        <v>PMDE</v>
      </c>
      <c r="B5" s="26">
        <v>15</v>
      </c>
      <c r="C5" s="21">
        <v>17.5</v>
      </c>
      <c r="D5" s="47">
        <v>0</v>
      </c>
      <c r="E5" s="21">
        <v>6</v>
      </c>
      <c r="F5" s="36">
        <v>0</v>
      </c>
      <c r="G5" s="46">
        <f>B5+C5+E5</f>
        <v>38.5</v>
      </c>
      <c r="H5" s="28">
        <v>1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G20" sqref="G20:G23"/>
    </sheetView>
  </sheetViews>
  <sheetFormatPr defaultRowHeight="12.75" x14ac:dyDescent="0.2"/>
  <cols>
    <col min="1" max="1" width="69.28515625" customWidth="1"/>
    <col min="2" max="2" width="8.42578125" style="23" customWidth="1"/>
    <col min="3" max="3" width="9.140625" customWidth="1"/>
    <col min="4" max="4" width="9.85546875" style="23" customWidth="1"/>
    <col min="5" max="5" width="9" customWidth="1"/>
    <col min="7" max="7" width="9.140625" style="12"/>
  </cols>
  <sheetData>
    <row r="1" spans="1:8" ht="15.75" x14ac:dyDescent="0.25">
      <c r="A1" s="65" t="s">
        <v>0</v>
      </c>
      <c r="B1" s="66"/>
      <c r="C1" s="66"/>
      <c r="D1" s="66"/>
      <c r="E1" s="66"/>
      <c r="F1" s="66"/>
      <c r="G1" s="66"/>
    </row>
    <row r="2" spans="1:8" ht="12.75" customHeight="1" x14ac:dyDescent="0.2">
      <c r="A2" s="67" t="str">
        <f>Responses!A2</f>
        <v>RFQ730-18024.RFP730-18030 (Shortlist) Material Repair Operations Supply Chain Services</v>
      </c>
      <c r="B2" s="67"/>
      <c r="C2" s="67"/>
      <c r="D2" s="67"/>
      <c r="E2" s="67"/>
      <c r="F2" s="67"/>
      <c r="G2" s="67"/>
    </row>
    <row r="3" spans="1:8" ht="13.5" thickBot="1" x14ac:dyDescent="0.25">
      <c r="A3" s="12"/>
      <c r="B3" s="24"/>
      <c r="C3" s="12"/>
      <c r="E3" s="12"/>
      <c r="F3" s="12"/>
    </row>
    <row r="4" spans="1:8" ht="106.5" thickTop="1" thickBot="1" x14ac:dyDescent="0.25">
      <c r="A4" s="15" t="s">
        <v>4</v>
      </c>
      <c r="B4" s="25" t="s">
        <v>5</v>
      </c>
      <c r="C4" s="16" t="s">
        <v>6</v>
      </c>
      <c r="D4" s="49" t="s">
        <v>44</v>
      </c>
      <c r="E4" s="16" t="s">
        <v>8</v>
      </c>
      <c r="F4" s="49" t="s">
        <v>32</v>
      </c>
      <c r="G4" s="50" t="s">
        <v>33</v>
      </c>
    </row>
    <row r="5" spans="1:8" s="31" customFormat="1" ht="16.5" thickTop="1" x14ac:dyDescent="0.2">
      <c r="A5" s="17" t="str">
        <f>Responses!A5</f>
        <v>PMDE</v>
      </c>
      <c r="B5" s="33">
        <v>17.5</v>
      </c>
      <c r="C5" s="33">
        <v>17.5</v>
      </c>
      <c r="D5" s="36">
        <v>0</v>
      </c>
      <c r="E5" s="33">
        <v>6</v>
      </c>
      <c r="F5" s="36">
        <v>0</v>
      </c>
      <c r="G5" s="42">
        <f>B5+C5+E5</f>
        <v>41</v>
      </c>
      <c r="H5" s="34">
        <v>1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F11" sqref="F11:F14"/>
    </sheetView>
  </sheetViews>
  <sheetFormatPr defaultRowHeight="12.75" x14ac:dyDescent="0.2"/>
  <cols>
    <col min="1" max="1" width="70.42578125" customWidth="1"/>
    <col min="2" max="2" width="7.7109375" style="23" customWidth="1"/>
    <col min="3" max="3" width="8.140625" customWidth="1"/>
    <col min="4" max="4" width="7.85546875" style="23" customWidth="1"/>
    <col min="5" max="5" width="9.42578125" customWidth="1"/>
    <col min="7" max="7" width="9.140625" style="12"/>
  </cols>
  <sheetData>
    <row r="1" spans="1:8" ht="15.75" x14ac:dyDescent="0.25">
      <c r="A1" s="65" t="s">
        <v>0</v>
      </c>
      <c r="B1" s="66"/>
      <c r="C1" s="66"/>
      <c r="D1" s="66"/>
      <c r="E1" s="66"/>
      <c r="F1" s="66"/>
      <c r="G1" s="66"/>
    </row>
    <row r="2" spans="1:8" ht="12.75" customHeight="1" x14ac:dyDescent="0.2">
      <c r="A2" s="67" t="str">
        <f>Responses!A2</f>
        <v>RFQ730-18024.RFP730-18030 (Shortlist) Material Repair Operations Supply Chain Services</v>
      </c>
      <c r="B2" s="67"/>
      <c r="C2" s="67"/>
      <c r="D2" s="67"/>
      <c r="E2" s="67"/>
      <c r="F2" s="67"/>
      <c r="G2" s="67"/>
    </row>
    <row r="3" spans="1:8" ht="13.5" thickBot="1" x14ac:dyDescent="0.25">
      <c r="A3" s="12"/>
      <c r="B3" s="24"/>
      <c r="C3" s="12"/>
      <c r="E3" s="12"/>
      <c r="F3" s="12"/>
    </row>
    <row r="4" spans="1:8" ht="106.5" thickTop="1" thickBot="1" x14ac:dyDescent="0.25">
      <c r="A4" s="15" t="s">
        <v>4</v>
      </c>
      <c r="B4" s="25" t="s">
        <v>5</v>
      </c>
      <c r="C4" s="16" t="s">
        <v>6</v>
      </c>
      <c r="D4" s="49" t="s">
        <v>44</v>
      </c>
      <c r="E4" s="16" t="s">
        <v>8</v>
      </c>
      <c r="F4" s="49" t="s">
        <v>32</v>
      </c>
      <c r="G4" s="50" t="s">
        <v>33</v>
      </c>
    </row>
    <row r="5" spans="1:8" s="31" customFormat="1" ht="16.5" thickTop="1" x14ac:dyDescent="0.2">
      <c r="A5" s="17" t="str">
        <f>Responses!A5</f>
        <v>PMDE</v>
      </c>
      <c r="B5" s="33">
        <v>20</v>
      </c>
      <c r="C5" s="33">
        <v>19</v>
      </c>
      <c r="D5" s="36">
        <v>0</v>
      </c>
      <c r="E5" s="33">
        <v>7.6</v>
      </c>
      <c r="F5" s="36">
        <v>0</v>
      </c>
      <c r="G5" s="42">
        <f>B5+C5+E5</f>
        <v>46.6</v>
      </c>
      <c r="H5" s="34">
        <v>1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F20" sqref="F20:F23"/>
    </sheetView>
  </sheetViews>
  <sheetFormatPr defaultRowHeight="12.75" x14ac:dyDescent="0.2"/>
  <cols>
    <col min="1" max="1" width="59.42578125" customWidth="1"/>
    <col min="2" max="2" width="8.140625" style="23" customWidth="1"/>
    <col min="3" max="3" width="7" customWidth="1"/>
    <col min="4" max="4" width="7" style="23" customWidth="1"/>
    <col min="5" max="5" width="9.28515625" customWidth="1"/>
    <col min="7" max="7" width="9.140625" style="12"/>
  </cols>
  <sheetData>
    <row r="1" spans="1:8" ht="15.75" x14ac:dyDescent="0.25">
      <c r="A1" s="65" t="s">
        <v>0</v>
      </c>
      <c r="B1" s="66"/>
      <c r="C1" s="66"/>
      <c r="D1" s="66"/>
      <c r="E1" s="66"/>
      <c r="F1" s="66"/>
      <c r="G1" s="66"/>
    </row>
    <row r="2" spans="1:8" ht="12.75" customHeight="1" x14ac:dyDescent="0.2">
      <c r="A2" s="67" t="str">
        <f>Responses!A2</f>
        <v>RFQ730-18024.RFP730-18030 (Shortlist) Material Repair Operations Supply Chain Services</v>
      </c>
      <c r="B2" s="67"/>
      <c r="C2" s="67"/>
      <c r="D2" s="67"/>
      <c r="E2" s="67"/>
      <c r="F2" s="67"/>
      <c r="G2" s="67"/>
    </row>
    <row r="3" spans="1:8" ht="13.5" thickBot="1" x14ac:dyDescent="0.25">
      <c r="A3" s="12"/>
      <c r="B3" s="24"/>
      <c r="C3" s="12"/>
      <c r="E3" s="12"/>
      <c r="F3" s="12"/>
    </row>
    <row r="4" spans="1:8" ht="106.5" thickTop="1" thickBot="1" x14ac:dyDescent="0.25">
      <c r="A4" s="15" t="s">
        <v>4</v>
      </c>
      <c r="B4" s="25" t="s">
        <v>5</v>
      </c>
      <c r="C4" s="16" t="s">
        <v>6</v>
      </c>
      <c r="D4" s="49" t="s">
        <v>44</v>
      </c>
      <c r="E4" s="16" t="s">
        <v>8</v>
      </c>
      <c r="F4" s="49" t="s">
        <v>32</v>
      </c>
      <c r="G4" s="50" t="s">
        <v>33</v>
      </c>
    </row>
    <row r="5" spans="1:8" s="31" customFormat="1" ht="16.5" thickTop="1" x14ac:dyDescent="0.2">
      <c r="A5" s="17" t="str">
        <f>Responses!A5</f>
        <v>PMDE</v>
      </c>
      <c r="B5" s="33">
        <v>17.5</v>
      </c>
      <c r="C5" s="33">
        <v>17.5</v>
      </c>
      <c r="D5" s="36">
        <v>0</v>
      </c>
      <c r="E5" s="33">
        <v>3</v>
      </c>
      <c r="F5" s="36">
        <v>0</v>
      </c>
      <c r="G5" s="42">
        <f>B5+C5+E5</f>
        <v>38</v>
      </c>
      <c r="H5" s="34">
        <v>1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G15" sqref="G15:G18"/>
    </sheetView>
  </sheetViews>
  <sheetFormatPr defaultRowHeight="12.75" x14ac:dyDescent="0.2"/>
  <cols>
    <col min="1" max="1" width="39.28515625" customWidth="1"/>
    <col min="4" max="4" width="9.140625" style="23"/>
    <col min="5" max="5" width="12.5703125" customWidth="1"/>
    <col min="7" max="7" width="9.140625" style="12"/>
  </cols>
  <sheetData>
    <row r="1" spans="1:8" ht="15.75" x14ac:dyDescent="0.25">
      <c r="A1" s="65" t="s">
        <v>0</v>
      </c>
      <c r="B1" s="66"/>
      <c r="C1" s="66"/>
      <c r="D1" s="66"/>
      <c r="E1" s="66"/>
      <c r="F1" s="66"/>
      <c r="G1" s="66"/>
      <c r="H1" s="12"/>
    </row>
    <row r="2" spans="1:8" ht="15.75" x14ac:dyDescent="0.2">
      <c r="A2" s="67" t="str">
        <f>Responses!A2</f>
        <v>RFQ730-18024.RFP730-18030 (Shortlist) Material Repair Operations Supply Chain Services</v>
      </c>
      <c r="B2" s="67"/>
      <c r="C2" s="67"/>
      <c r="D2" s="67"/>
      <c r="E2" s="67"/>
      <c r="F2" s="67"/>
      <c r="G2" s="67"/>
      <c r="H2" s="12"/>
    </row>
    <row r="3" spans="1:8" ht="13.5" thickBot="1" x14ac:dyDescent="0.25">
      <c r="A3" s="12"/>
      <c r="B3" s="24"/>
      <c r="C3" s="12"/>
      <c r="E3" s="12"/>
      <c r="F3" s="12"/>
      <c r="H3" s="12"/>
    </row>
    <row r="4" spans="1:8" ht="106.5" thickTop="1" thickBot="1" x14ac:dyDescent="0.25">
      <c r="A4" s="15" t="s">
        <v>4</v>
      </c>
      <c r="B4" s="25" t="s">
        <v>5</v>
      </c>
      <c r="C4" s="16" t="s">
        <v>6</v>
      </c>
      <c r="D4" s="49" t="s">
        <v>44</v>
      </c>
      <c r="E4" s="16" t="s">
        <v>8</v>
      </c>
      <c r="F4" s="49" t="s">
        <v>32</v>
      </c>
      <c r="G4" s="50" t="s">
        <v>33</v>
      </c>
      <c r="H4" s="10"/>
    </row>
    <row r="5" spans="1:8" s="31" customFormat="1" ht="16.5" thickTop="1" x14ac:dyDescent="0.2">
      <c r="A5" s="17" t="str">
        <f>Responses!A5</f>
        <v>PMDE</v>
      </c>
      <c r="B5" s="33">
        <v>17.5</v>
      </c>
      <c r="C5" s="33">
        <v>20</v>
      </c>
      <c r="D5" s="36">
        <v>0</v>
      </c>
      <c r="E5" s="33">
        <v>8</v>
      </c>
      <c r="F5" s="36">
        <v>0</v>
      </c>
      <c r="G5" s="42">
        <f>B5+C5+E5</f>
        <v>45.5</v>
      </c>
      <c r="H5" s="34">
        <v>1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E12" sqref="E12:E15"/>
    </sheetView>
  </sheetViews>
  <sheetFormatPr defaultRowHeight="12.75" x14ac:dyDescent="0.2"/>
  <cols>
    <col min="1" max="1" width="39" customWidth="1"/>
    <col min="4" max="4" width="9.140625" style="23"/>
    <col min="7" max="7" width="9.140625" style="12"/>
  </cols>
  <sheetData>
    <row r="1" spans="1:8" ht="15.75" x14ac:dyDescent="0.25">
      <c r="A1" s="65" t="s">
        <v>0</v>
      </c>
      <c r="B1" s="66"/>
      <c r="C1" s="66"/>
      <c r="D1" s="66"/>
      <c r="E1" s="66"/>
      <c r="F1" s="66"/>
      <c r="G1" s="66"/>
      <c r="H1" s="12"/>
    </row>
    <row r="2" spans="1:8" ht="15.75" x14ac:dyDescent="0.2">
      <c r="A2" s="67" t="str">
        <f>Responses!A2</f>
        <v>RFQ730-18024.RFP730-18030 (Shortlist) Material Repair Operations Supply Chain Services</v>
      </c>
      <c r="B2" s="67"/>
      <c r="C2" s="67"/>
      <c r="D2" s="67"/>
      <c r="E2" s="67"/>
      <c r="F2" s="67"/>
      <c r="G2" s="67"/>
      <c r="H2" s="12"/>
    </row>
    <row r="3" spans="1:8" ht="13.5" thickBot="1" x14ac:dyDescent="0.25">
      <c r="A3" s="12"/>
      <c r="B3" s="24"/>
      <c r="C3" s="12"/>
      <c r="E3" s="12"/>
      <c r="F3" s="12"/>
      <c r="H3" s="12"/>
    </row>
    <row r="4" spans="1:8" ht="106.5" thickTop="1" thickBot="1" x14ac:dyDescent="0.25">
      <c r="A4" s="15" t="s">
        <v>4</v>
      </c>
      <c r="B4" s="25" t="s">
        <v>5</v>
      </c>
      <c r="C4" s="16" t="s">
        <v>6</v>
      </c>
      <c r="D4" s="49" t="s">
        <v>44</v>
      </c>
      <c r="E4" s="16" t="s">
        <v>8</v>
      </c>
      <c r="F4" s="49" t="s">
        <v>32</v>
      </c>
      <c r="G4" s="50" t="s">
        <v>33</v>
      </c>
      <c r="H4" s="10"/>
    </row>
    <row r="5" spans="1:8" s="31" customFormat="1" ht="16.5" thickTop="1" x14ac:dyDescent="0.2">
      <c r="A5" s="17" t="str">
        <f>Responses!A5</f>
        <v>PMDE</v>
      </c>
      <c r="B5" s="33">
        <v>15</v>
      </c>
      <c r="C5" s="33">
        <v>10</v>
      </c>
      <c r="D5" s="36">
        <v>0</v>
      </c>
      <c r="E5" s="33">
        <v>5</v>
      </c>
      <c r="F5" s="36">
        <v>0</v>
      </c>
      <c r="G5" s="42">
        <f>B5+C5+E5</f>
        <v>30</v>
      </c>
      <c r="H5" s="34">
        <v>1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G15" sqref="G15:G18"/>
    </sheetView>
  </sheetViews>
  <sheetFormatPr defaultRowHeight="12.75" x14ac:dyDescent="0.2"/>
  <cols>
    <col min="1" max="1" width="22.7109375" customWidth="1"/>
    <col min="4" max="4" width="9.140625" style="23"/>
    <col min="7" max="7" width="9.140625" style="12"/>
  </cols>
  <sheetData>
    <row r="1" spans="1:8" ht="15.75" x14ac:dyDescent="0.25">
      <c r="A1" s="65" t="s">
        <v>0</v>
      </c>
      <c r="B1" s="66"/>
      <c r="C1" s="66"/>
      <c r="D1" s="66"/>
      <c r="E1" s="66"/>
      <c r="F1" s="66"/>
      <c r="G1" s="66"/>
      <c r="H1" s="12"/>
    </row>
    <row r="2" spans="1:8" ht="15.75" x14ac:dyDescent="0.2">
      <c r="A2" s="67" t="str">
        <f>Responses!A2</f>
        <v>RFQ730-18024.RFP730-18030 (Shortlist) Material Repair Operations Supply Chain Services</v>
      </c>
      <c r="B2" s="67"/>
      <c r="C2" s="67"/>
      <c r="D2" s="67"/>
      <c r="E2" s="67"/>
      <c r="F2" s="67"/>
      <c r="G2" s="67"/>
      <c r="H2" s="12"/>
    </row>
    <row r="3" spans="1:8" ht="13.5" thickBot="1" x14ac:dyDescent="0.25">
      <c r="A3" s="12"/>
      <c r="B3" s="24"/>
      <c r="C3" s="12"/>
      <c r="E3" s="12"/>
      <c r="F3" s="12"/>
      <c r="H3" s="12"/>
    </row>
    <row r="4" spans="1:8" ht="106.5" thickTop="1" thickBot="1" x14ac:dyDescent="0.25">
      <c r="A4" s="15" t="s">
        <v>4</v>
      </c>
      <c r="B4" s="25" t="s">
        <v>5</v>
      </c>
      <c r="C4" s="16" t="s">
        <v>6</v>
      </c>
      <c r="D4" s="49" t="s">
        <v>44</v>
      </c>
      <c r="E4" s="16" t="s">
        <v>8</v>
      </c>
      <c r="F4" s="49" t="s">
        <v>32</v>
      </c>
      <c r="G4" s="50" t="s">
        <v>33</v>
      </c>
      <c r="H4" s="10"/>
    </row>
    <row r="5" spans="1:8" s="31" customFormat="1" ht="16.5" thickTop="1" x14ac:dyDescent="0.2">
      <c r="A5" s="17" t="str">
        <f>Responses!A5</f>
        <v>PMDE</v>
      </c>
      <c r="B5" s="33">
        <v>10</v>
      </c>
      <c r="C5" s="33">
        <v>15</v>
      </c>
      <c r="D5" s="36">
        <v>0</v>
      </c>
      <c r="E5" s="33">
        <v>6</v>
      </c>
      <c r="F5" s="36">
        <v>0</v>
      </c>
      <c r="G5" s="42">
        <f>B5+C5+E5</f>
        <v>31</v>
      </c>
      <c r="H5" s="34">
        <v>1</v>
      </c>
    </row>
    <row r="26" ht="11.25" customHeight="1" x14ac:dyDescent="0.2"/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Responses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Technical Score</vt:lpstr>
      <vt:lpstr>HUB Department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Bonilla, Hector M</cp:lastModifiedBy>
  <cp:lastPrinted>2010-03-29T18:59:53Z</cp:lastPrinted>
  <dcterms:created xsi:type="dcterms:W3CDTF">2010-03-29T14:58:07Z</dcterms:created>
  <dcterms:modified xsi:type="dcterms:W3CDTF">2019-03-21T21:56:21Z</dcterms:modified>
</cp:coreProperties>
</file>