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T:\PURCHASING_New\03_Active Procurement\FY2023\Formal Solicitation\RFQ730-23012 AE Core Equipment Installation for Centers\Evaluations\"/>
    </mc:Choice>
  </mc:AlternateContent>
  <xr:revisionPtr revIDLastSave="0" documentId="13_ncr:1_{D7478DC4-281C-4848-934D-A7C3A5F5F40E}" xr6:coauthVersionLast="47" xr6:coauthVersionMax="47" xr10:uidLastSave="{00000000-0000-0000-0000-000000000000}"/>
  <bookViews>
    <workbookView xWindow="-120" yWindow="-120" windowWidth="29040" windowHeight="15840" tabRatio="867" activeTab="6" xr2:uid="{00000000-000D-0000-FFFF-FFFF00000000}"/>
  </bookViews>
  <sheets>
    <sheet name="1" sheetId="2" r:id="rId1"/>
    <sheet name="2" sheetId="3" r:id="rId2"/>
    <sheet name="3" sheetId="5" r:id="rId3"/>
    <sheet name="4" sheetId="9" r:id="rId4"/>
    <sheet name="5" sheetId="15" r:id="rId5"/>
    <sheet name="6" sheetId="18" r:id="rId6"/>
    <sheet name="Summary" sheetId="1" r:id="rId7"/>
    <sheet name="Evaluation" sheetId="19"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 r="K6" i="1"/>
  <c r="L6" i="1"/>
  <c r="M6" i="1"/>
  <c r="B8" i="1"/>
  <c r="C8" i="1"/>
  <c r="E8" i="1"/>
  <c r="F8" i="1"/>
  <c r="B9" i="1"/>
  <c r="C9" i="1"/>
  <c r="E9" i="1"/>
  <c r="F9" i="1"/>
  <c r="B10" i="1"/>
  <c r="C10" i="1"/>
  <c r="E10" i="1"/>
  <c r="F10" i="1"/>
  <c r="B11" i="1"/>
  <c r="C11" i="1"/>
  <c r="E11" i="1"/>
  <c r="F11" i="1"/>
  <c r="F7" i="1"/>
  <c r="E7" i="1"/>
  <c r="C7" i="1"/>
  <c r="B7" i="1"/>
  <c r="K8" i="18" l="1"/>
  <c r="K7" i="18"/>
  <c r="K6" i="18"/>
  <c r="K5" i="18"/>
  <c r="K4" i="18"/>
  <c r="K8" i="15"/>
  <c r="K7" i="15"/>
  <c r="K6" i="15"/>
  <c r="K5" i="15"/>
  <c r="K4" i="15"/>
  <c r="K8" i="9"/>
  <c r="K7" i="9"/>
  <c r="K6" i="9"/>
  <c r="K5" i="9"/>
  <c r="K4" i="9"/>
  <c r="K8" i="5"/>
  <c r="D11" i="1" s="1"/>
  <c r="K7" i="5"/>
  <c r="D10" i="1" s="1"/>
  <c r="K6" i="5"/>
  <c r="D9" i="1" s="1"/>
  <c r="K5" i="5"/>
  <c r="D8" i="1" s="1"/>
  <c r="K4" i="5"/>
  <c r="D7" i="1" s="1"/>
  <c r="K8" i="3"/>
  <c r="K7" i="3"/>
  <c r="K6" i="3"/>
  <c r="K5" i="3"/>
  <c r="K4" i="3"/>
  <c r="K5" i="2"/>
  <c r="K6" i="2"/>
  <c r="K7" i="2"/>
  <c r="K8" i="2"/>
  <c r="K4" i="2"/>
  <c r="I6" i="1"/>
  <c r="A8" i="1" l="1"/>
  <c r="A9" i="1"/>
  <c r="A10" i="1"/>
  <c r="A11" i="1"/>
  <c r="I11" i="1"/>
  <c r="J10" i="1" l="1"/>
  <c r="L11" i="1"/>
  <c r="J8" i="1"/>
  <c r="K11" i="1"/>
  <c r="K10" i="1"/>
  <c r="I10" i="1"/>
  <c r="I9" i="1"/>
  <c r="J9" i="1"/>
  <c r="I8" i="1"/>
  <c r="I7" i="1"/>
  <c r="L7" i="1"/>
  <c r="L9" i="1"/>
  <c r="M10" i="1"/>
  <c r="L10" i="1"/>
  <c r="M11" i="1"/>
  <c r="J11" i="1"/>
  <c r="J7" i="1"/>
  <c r="L8" i="1"/>
  <c r="M7" i="1"/>
  <c r="M9" i="1"/>
  <c r="M8" i="1"/>
  <c r="K7" i="1"/>
  <c r="K8" i="1"/>
  <c r="K9" i="1"/>
  <c r="N11" i="1" l="1"/>
  <c r="N10" i="1"/>
  <c r="N8" i="1"/>
  <c r="N9" i="1"/>
  <c r="A7" i="1" l="1"/>
  <c r="N7" i="1" l="1"/>
  <c r="O7" i="1" l="1"/>
  <c r="O11" i="1"/>
  <c r="O10" i="1"/>
  <c r="O8" i="1"/>
  <c r="O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36634D6-4734-45B8-8B49-19C9314C24F7}">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AD160263-9E8E-437A-9308-5A78A9C4FC72}">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<sst xmlns="http://schemas.openxmlformats.org/spreadsheetml/2006/main" count="132" uniqueCount="50">
  <si>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</si>
  <si>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</si>
  <si>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</si>
  <si>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</si>
  <si>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</si>
  <si>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</si>
  <si>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</si>
  <si>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</si>
  <si>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</si>
  <si>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</si>
  <si>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</si>
  <si>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</si>
  <si>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</si>
  <si>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</si>
  <si>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</si>
  <si>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</si>
  <si>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Avg of comm rank per vendor</t>
  </si>
  <si>
    <t>Criteria 7</t>
  </si>
  <si>
    <t>Total</t>
  </si>
  <si>
    <t xml:space="preserve">RFQ730-23012 AE Core Equipment Installation for Centers </t>
  </si>
  <si>
    <t>AECOM</t>
  </si>
  <si>
    <t>DLR Group</t>
  </si>
  <si>
    <t>Kirksey</t>
  </si>
  <si>
    <t>PGAL</t>
  </si>
  <si>
    <t>Precision Architecture</t>
  </si>
  <si>
    <t>University of Houston Evaluation Matrix $1 Million+</t>
  </si>
  <si>
    <t>Name</t>
  </si>
  <si>
    <t>Evaluation Due Date</t>
  </si>
  <si>
    <t>12/23/2022 @ 5PM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</si>
  <si>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</si>
  <si>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</si>
  <si>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</si>
  <si>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</si>
  <si>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</si>
  <si>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</si>
  <si>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</si>
  <si>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</si>
  <si>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</si>
  <si>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</si>
  <si>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</si>
  <si>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CRITERION 1: Relevant Corporate Lab/Research Experience (Section 4.3)</t>
  </si>
  <si>
    <t>CRITERION 2: Qualifications of Respondent’s Proposed Project Team (Section 4.4)</t>
  </si>
  <si>
    <t>CRITERION 3: Quality of Design (Section 4.5)</t>
  </si>
  <si>
    <t>CRITERION 4: Methodology and Best Practices (Section 4.6)</t>
  </si>
  <si>
    <t>CRITERION 5: Financial Stability (Section 4.7)</t>
  </si>
  <si>
    <t>CRITERION 6: Quality and Responsiveness of Qualifications (Section 4.8)</t>
  </si>
  <si>
    <t>Points (1-5)</t>
  </si>
  <si>
    <t xml:space="preserve">Committee Members: </t>
  </si>
  <si>
    <t>Updated: 10/19</t>
  </si>
  <si>
    <t>CRITERION 7: Respondent’s Past HUB/MBE/WBE Goal Attainment and Quality of Procedures for UHS HUB Goal Attainment on this Project (Section 4.9)
*ONLY EVALUATOR 6 WILL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</si>
</sst>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8"/>
      <name val="Arial"/>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49"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84">
    <xf numFmtId="0" fontId="0" fillId="0" borderId="0" xfId="0"/>
    <xf numFmtId="0" fontId="20" fillId="0" borderId="0" xfId="0" applyFont="1"/>
    <xf numFmtId="0" fontId="22" fillId="0" borderId="0" xfId="0" applyFont="1"/>
    <xf numFmtId="0" fontId="20" fillId="0" borderId="0" xfId="0" applyFont="1" applyAlignment="1">
      <alignment horizontal="left"/>
    </xf>
    <xf numFmtId="0" fontId="42" fillId="0" borderId="0" xfId="0" applyFont="1" applyAlignment="1">
      <alignment horizontal="left"/>
    </xf>
    <xf numFmtId="0" fontId="42" fillId="25" borderId="0" xfId="0" applyFont="1" applyFill="1"/>
    <xf numFmtId="0" fontId="43" fillId="25" borderId="0" xfId="0" applyFont="1" applyFill="1"/>
    <xf numFmtId="0" fontId="21" fillId="25" borderId="0" xfId="0" applyFont="1" applyFill="1"/>
    <xf numFmtId="0" fontId="20" fillId="25" borderId="0" xfId="0" applyFont="1" applyFill="1"/>
    <xf numFmtId="0" fontId="20" fillId="25" borderId="0" xfId="0" applyFont="1" applyFill="1" applyAlignment="1">
      <alignment horizontal="left" vertical="center"/>
    </xf>
    <xf numFmtId="0" fontId="20" fillId="25" borderId="0" xfId="0" applyFont="1" applyFill="1" applyAlignment="1">
      <alignment horizontal="right" textRotation="90" wrapText="1"/>
    </xf>
    <xf numFmtId="0" fontId="20" fillId="25" borderId="0" xfId="0" applyFont="1" applyFill="1" applyAlignment="1">
      <alignment horizontal="center" vertical="center"/>
    </xf>
    <xf numFmtId="0" fontId="21" fillId="25" borderId="11" xfId="0" applyFont="1" applyFill="1" applyBorder="1" applyAlignment="1">
      <alignment horizontal="right"/>
    </xf>
    <xf numFmtId="0" fontId="21" fillId="25" borderId="11" xfId="0" applyFont="1" applyFill="1" applyBorder="1" applyAlignment="1">
      <alignment horizontal="left"/>
    </xf>
    <xf numFmtId="0" fontId="44" fillId="25" borderId="0" xfId="0" applyFont="1" applyFill="1"/>
    <xf numFmtId="0" fontId="41" fillId="24" borderId="13" xfId="0" applyFont="1" applyFill="1" applyBorder="1" applyAlignment="1">
      <alignment horizontal="right" textRotation="90" wrapText="1"/>
    </xf>
    <xf numFmtId="0" fontId="42" fillId="25" borderId="0" xfId="0" applyFont="1" applyFill="1" applyAlignment="1">
      <alignment horizontal="right"/>
    </xf>
    <xf numFmtId="0" fontId="21" fillId="25" borderId="11" xfId="0" applyFont="1" applyFill="1" applyBorder="1"/>
    <xf numFmtId="0" fontId="20" fillId="25" borderId="13" xfId="0" applyFont="1" applyFill="1" applyBorder="1" applyAlignment="1">
      <alignment horizontal="right" textRotation="90" wrapText="1"/>
    </xf>
    <xf numFmtId="0" fontId="21" fillId="25" borderId="12" xfId="0" applyFont="1" applyFill="1" applyBorder="1" applyAlignment="1">
      <alignment horizontal="right"/>
    </xf>
    <xf numFmtId="2" fontId="21" fillId="25" borderId="11" xfId="0" applyNumberFormat="1" applyFont="1" applyFill="1" applyBorder="1"/>
    <xf numFmtId="0" fontId="46" fillId="0" borderId="10" xfId="113" applyFont="1" applyBorder="1" applyAlignment="1">
      <alignment horizontal="right"/>
    </xf>
    <xf numFmtId="0" fontId="48" fillId="0" borderId="10" xfId="113" applyFont="1" applyBorder="1" applyAlignment="1">
      <alignment horizontal="right"/>
    </xf>
    <xf numFmtId="0" fontId="47" fillId="0" borderId="0" xfId="98" applyFont="1"/>
    <xf numFmtId="0" fontId="22" fillId="0" borderId="0" xfId="98"/>
    <xf numFmtId="0" fontId="21" fillId="26" borderId="11" xfId="0" applyFont="1" applyFill="1" applyBorder="1" applyAlignment="1">
      <alignment horizontal="left"/>
    </xf>
    <xf numFmtId="2" fontId="21" fillId="26" borderId="11" xfId="0" applyNumberFormat="1" applyFont="1" applyFill="1" applyBorder="1"/>
    <xf numFmtId="0" fontId="21" fillId="26" borderId="11" xfId="0" applyFont="1" applyFill="1" applyBorder="1"/>
    <xf numFmtId="0" fontId="21" fillId="26" borderId="11" xfId="0" applyFont="1" applyFill="1" applyBorder="1" applyAlignment="1">
      <alignment horizontal="right"/>
    </xf>
    <xf numFmtId="0" fontId="21" fillId="26" borderId="12" xfId="0" applyFont="1" applyFill="1" applyBorder="1" applyAlignment="1">
      <alignment horizontal="right"/>
    </xf>
    <xf numFmtId="0" fontId="21" fillId="26" borderId="0" xfId="0" applyFont="1" applyFill="1"/>
    <xf numFmtId="0" fontId="46" fillId="0" borderId="0" xfId="98" applyFont="1" applyAlignment="1">
      <alignment horizontal="left"/>
    </xf>
    <xf numFmtId="0" fontId="45" fillId="0" borderId="10" xfId="113" applyFont="1" applyBorder="1" applyAlignment="1">
      <alignment horizontal="center"/>
    </xf>
    <xf numFmtId="0" fontId="42" fillId="0" borderId="0" xfId="0" applyFont="1" applyAlignment="1">
      <alignment horizontal="left"/>
    </xf>
    <xf numFmtId="0" fontId="42" fillId="25" borderId="0" xfId="0" applyFont="1" applyFill="1" applyAlignment="1">
      <alignment horizontal="right"/>
    </xf>
    <xf numFmtId="0" fontId="20" fillId="25" borderId="0" xfId="98" applyFont="1" applyFill="1" applyAlignment="1">
      <alignment horizontal="left" wrapText="1"/>
    </xf>
    <xf numFmtId="0" fontId="20" fillId="25" borderId="0" xfId="98" applyFont="1" applyFill="1" applyAlignment="1">
      <alignment wrapText="1"/>
    </xf>
    <xf numFmtId="0" fontId="22" fillId="25" borderId="0" xfId="98" applyFill="1"/>
    <xf numFmtId="0" fontId="20" fillId="0" borderId="0" xfId="98" applyFont="1" applyAlignment="1">
      <alignment horizontal="left"/>
    </xf>
    <xf numFmtId="0" fontId="21" fillId="25" borderId="0" xfId="98" applyFont="1" applyFill="1"/>
    <xf numFmtId="0" fontId="45" fillId="25" borderId="0" xfId="118" applyFont="1" applyFill="1" applyAlignment="1">
      <alignment horizontal="left"/>
    </xf>
    <xf numFmtId="0" fontId="22" fillId="26" borderId="0" xfId="118" applyFont="1" applyFill="1" applyAlignment="1">
      <alignment horizontal="center"/>
    </xf>
    <xf numFmtId="164" fontId="51" fillId="0" borderId="0" xfId="118" applyNumberFormat="1" applyFont="1" applyAlignment="1">
      <alignment horizontal="center"/>
    </xf>
    <xf numFmtId="0" fontId="51" fillId="25" borderId="0" xfId="118" applyFont="1" applyFill="1"/>
    <xf numFmtId="0" fontId="53" fillId="25" borderId="0" xfId="119" applyFont="1" applyFill="1" applyAlignment="1">
      <alignment horizontal="left" wrapText="1"/>
    </xf>
    <xf numFmtId="0" fontId="53" fillId="25" borderId="0" xfId="119" applyFont="1" applyFill="1" applyAlignment="1">
      <alignment wrapText="1"/>
    </xf>
    <xf numFmtId="0" fontId="22" fillId="26" borderId="14" xfId="98" applyFill="1" applyBorder="1" applyAlignment="1">
      <alignment horizontal="center" wrapText="1"/>
    </xf>
    <xf numFmtId="0" fontId="54" fillId="25" borderId="0" xfId="98" applyFont="1" applyFill="1" applyAlignment="1">
      <alignment horizontal="left" wrapText="1"/>
    </xf>
    <xf numFmtId="0" fontId="53" fillId="25" borderId="0" xfId="119" applyFont="1" applyFill="1" applyAlignment="1">
      <alignment horizontal="left"/>
    </xf>
    <xf numFmtId="0" fontId="53" fillId="25" borderId="0" xfId="119" applyFont="1" applyFill="1" applyAlignment="1"/>
    <xf numFmtId="0" fontId="53" fillId="25" borderId="0" xfId="119" applyFont="1" applyFill="1" applyAlignment="1">
      <alignment horizontal="left"/>
    </xf>
    <xf numFmtId="0" fontId="22" fillId="25" borderId="0" xfId="98" applyFill="1" applyAlignment="1">
      <alignment horizontal="center"/>
    </xf>
    <xf numFmtId="0" fontId="46" fillId="27" borderId="15" xfId="98" applyFont="1" applyFill="1" applyBorder="1" applyAlignment="1">
      <alignment horizontal="left"/>
    </xf>
    <xf numFmtId="0" fontId="46" fillId="27" borderId="16" xfId="98" applyFont="1" applyFill="1" applyBorder="1" applyAlignment="1">
      <alignment horizontal="left"/>
    </xf>
    <xf numFmtId="0" fontId="46" fillId="27" borderId="17" xfId="98" applyFont="1" applyFill="1" applyBorder="1" applyAlignment="1">
      <alignment horizontal="left"/>
    </xf>
    <xf numFmtId="0" fontId="44" fillId="25" borderId="15" xfId="98" applyFont="1" applyFill="1" applyBorder="1" applyAlignment="1">
      <alignment horizontal="left" vertical="top" wrapText="1"/>
    </xf>
    <xf numFmtId="0" fontId="44" fillId="25" borderId="16" xfId="98" applyFont="1" applyFill="1" applyBorder="1" applyAlignment="1">
      <alignment horizontal="left" vertical="top" wrapText="1"/>
    </xf>
    <xf numFmtId="0" fontId="44" fillId="25" borderId="17" xfId="98" applyFont="1" applyFill="1" applyBorder="1" applyAlignment="1">
      <alignment horizontal="left" vertical="top" wrapText="1"/>
    </xf>
    <xf numFmtId="0" fontId="55" fillId="25" borderId="15" xfId="98" applyFont="1" applyFill="1" applyBorder="1" applyAlignment="1">
      <alignment horizontal="left" vertical="top" wrapText="1"/>
    </xf>
    <xf numFmtId="0" fontId="55" fillId="25" borderId="16" xfId="98" applyFont="1" applyFill="1" applyBorder="1" applyAlignment="1">
      <alignment horizontal="left" vertical="top" wrapText="1"/>
    </xf>
    <xf numFmtId="0" fontId="55" fillId="25" borderId="17" xfId="98" applyFont="1" applyFill="1" applyBorder="1" applyAlignment="1">
      <alignment horizontal="left" vertical="top" wrapText="1"/>
    </xf>
    <xf numFmtId="0" fontId="56" fillId="25" borderId="0" xfId="98" applyFont="1" applyFill="1" applyAlignment="1">
      <alignment wrapText="1"/>
    </xf>
    <xf numFmtId="0" fontId="56" fillId="24" borderId="18" xfId="98" applyFont="1" applyFill="1" applyBorder="1" applyAlignment="1">
      <alignment horizontal="center" wrapText="1"/>
    </xf>
    <xf numFmtId="0" fontId="56" fillId="24" borderId="19" xfId="98" applyFont="1" applyFill="1" applyBorder="1" applyAlignment="1">
      <alignment horizontal="center" wrapText="1"/>
    </xf>
    <xf numFmtId="0" fontId="56" fillId="24" borderId="20" xfId="98" applyFont="1" applyFill="1" applyBorder="1" applyAlignment="1">
      <alignment horizontal="center" wrapText="1"/>
    </xf>
    <xf numFmtId="0" fontId="56" fillId="25" borderId="0" xfId="98" applyFont="1" applyFill="1" applyAlignment="1">
      <alignment horizontal="center" wrapText="1"/>
    </xf>
    <xf numFmtId="0" fontId="54" fillId="25" borderId="11" xfId="98" applyFont="1" applyFill="1" applyBorder="1" applyAlignment="1">
      <alignment wrapText="1"/>
    </xf>
    <xf numFmtId="0" fontId="22" fillId="26" borderId="12" xfId="98" applyFill="1" applyBorder="1" applyAlignment="1">
      <alignment horizontal="center"/>
    </xf>
    <xf numFmtId="0" fontId="22" fillId="26" borderId="11" xfId="98" applyFill="1" applyBorder="1" applyAlignment="1">
      <alignment horizontal="center"/>
    </xf>
    <xf numFmtId="0" fontId="22" fillId="26" borderId="21" xfId="98" applyFill="1" applyBorder="1" applyAlignment="1">
      <alignment horizontal="center"/>
    </xf>
    <xf numFmtId="0" fontId="54" fillId="25" borderId="22" xfId="98" applyFont="1" applyFill="1" applyBorder="1" applyAlignment="1">
      <alignment wrapText="1"/>
    </xf>
    <xf numFmtId="0" fontId="22" fillId="26" borderId="23" xfId="98" applyFill="1" applyBorder="1" applyAlignment="1">
      <alignment horizontal="center"/>
    </xf>
    <xf numFmtId="0" fontId="22" fillId="26" borderId="22" xfId="98" applyFill="1" applyBorder="1" applyAlignment="1">
      <alignment horizontal="center"/>
    </xf>
    <xf numFmtId="0" fontId="22" fillId="26" borderId="24" xfId="98" applyFill="1" applyBorder="1" applyAlignment="1">
      <alignment horizontal="center"/>
    </xf>
    <xf numFmtId="0" fontId="22" fillId="28" borderId="0" xfId="98" applyFill="1"/>
    <xf numFmtId="0" fontId="22" fillId="28" borderId="25" xfId="98" applyFill="1" applyBorder="1"/>
    <xf numFmtId="0" fontId="22" fillId="25" borderId="10" xfId="98" applyFill="1" applyBorder="1"/>
    <xf numFmtId="0" fontId="48" fillId="25" borderId="0" xfId="98" applyFont="1" applyFill="1"/>
    <xf numFmtId="0" fontId="22" fillId="25" borderId="0" xfId="98" applyFill="1" applyAlignment="1">
      <alignment wrapText="1"/>
    </xf>
    <xf numFmtId="0" fontId="57" fillId="0" borderId="0" xfId="118" applyFont="1" applyAlignment="1">
      <alignment horizontal="left"/>
    </xf>
    <xf numFmtId="0" fontId="54" fillId="25" borderId="0" xfId="98" applyFont="1" applyFill="1"/>
    <xf numFmtId="0" fontId="52" fillId="25" borderId="0" xfId="119" applyFill="1"/>
    <xf numFmtId="0" fontId="46" fillId="25" borderId="0" xfId="98" applyFont="1" applyFill="1"/>
    <xf numFmtId="0" fontId="44" fillId="25" borderId="0" xfId="98" applyFont="1" applyFill="1"/>
  </cellXfs>
  <cellStyles count="12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19" xr:uid="{58B83D45-F3DA-49CF-8E64-3C8D2FA2F35E}"/>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72F641AC-32FF-41FD-96E0-87BAA49597E9}"/>
    <cellStyle name="Normal 11" xfId="118" xr:uid="{C9B1F5A7-8DF4-4160-ABFE-F19739C4B03B}"/>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E2E8004C-BDAD-432B-9E7A-90A588F32FCF}"/>
    <cellStyle name="Normal 4 15" xfId="116" xr:uid="{5A88F02F-6248-4585-8B40-5D3EEDC4966F}"/>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9666D7D4-3E79-4AEC-8E49-7E21F3A90CA9}"/>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29FB11E1-3948-4642-BDC0-292A0170F655}"/>
    <cellStyle name="Percent 3" xfId="117" xr:uid="{A9969AB3-809F-4299-B915-9903A5BD44F7}"/>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26918B20-0C48-4FFA-9F92-44B6AE2107E7}"/>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workbookViewId="0">
      <selection activeCell="H24" sqref="H24"/>
    </sheetView>
  </sheetViews>
  <sheetFormatPr defaultRowHeight="12.75" x14ac:dyDescent="0.2"/>
  <cols>
    <col min="1" max="3" width="9.42578125" customWidth="1"/>
    <col min="4" max="10" width="8.85546875" customWidth="1"/>
    <col min="11" max="11" width="1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32"/>
      <c r="B3" s="32"/>
      <c r="C3" s="32"/>
      <c r="D3" s="21" t="s">
        <v>6</v>
      </c>
      <c r="E3" s="21" t="s">
        <v>7</v>
      </c>
      <c r="F3" s="21" t="s">
        <v>8</v>
      </c>
      <c r="G3" s="21" t="s">
        <v>9</v>
      </c>
      <c r="H3" s="21" t="s">
        <v>10</v>
      </c>
      <c r="I3" s="21" t="s">
        <v>11</v>
      </c>
      <c r="J3" s="21" t="s">
        <v>17</v>
      </c>
      <c r="K3" s="22" t="s">
        <v>18</v>
      </c>
    </row>
    <row r="4" spans="1:11" x14ac:dyDescent="0.2">
      <c r="A4" s="31" t="s">
        <v>20</v>
      </c>
      <c r="B4" s="31"/>
      <c r="C4" s="31"/>
      <c r="D4" s="24">
        <v>25.200000000000003</v>
      </c>
      <c r="E4" s="24">
        <v>19</v>
      </c>
      <c r="F4" s="24">
        <v>12</v>
      </c>
      <c r="G4" s="24">
        <v>7.8</v>
      </c>
      <c r="H4" s="24">
        <v>4.0999999999999996</v>
      </c>
      <c r="I4" s="24">
        <v>4</v>
      </c>
      <c r="J4" s="24">
        <v>10</v>
      </c>
      <c r="K4" s="23">
        <f>SUM(D4:J4)</f>
        <v>82.1</v>
      </c>
    </row>
    <row r="5" spans="1:11" x14ac:dyDescent="0.2">
      <c r="A5" s="31" t="s">
        <v>21</v>
      </c>
      <c r="B5" s="31"/>
      <c r="C5" s="31"/>
      <c r="D5" s="24">
        <v>22.799999999999997</v>
      </c>
      <c r="E5" s="24">
        <v>21</v>
      </c>
      <c r="F5" s="24">
        <v>12.600000000000001</v>
      </c>
      <c r="G5" s="24">
        <v>7.6</v>
      </c>
      <c r="H5" s="24">
        <v>4</v>
      </c>
      <c r="I5" s="24">
        <v>4</v>
      </c>
      <c r="J5" s="24">
        <v>10</v>
      </c>
      <c r="K5" s="23">
        <f t="shared" ref="K5:K8" si="0">SUM(D5:J5)</f>
        <v>82</v>
      </c>
    </row>
    <row r="6" spans="1:11" x14ac:dyDescent="0.2">
      <c r="A6" s="31" t="s">
        <v>22</v>
      </c>
      <c r="B6" s="31"/>
      <c r="C6" s="31"/>
      <c r="D6" s="24">
        <v>23.4</v>
      </c>
      <c r="E6" s="24">
        <v>20</v>
      </c>
      <c r="F6" s="24">
        <v>12</v>
      </c>
      <c r="G6" s="24">
        <v>8.1999999999999993</v>
      </c>
      <c r="H6" s="24">
        <v>4</v>
      </c>
      <c r="I6" s="24">
        <v>4.0999999999999996</v>
      </c>
      <c r="J6" s="24">
        <v>10</v>
      </c>
      <c r="K6" s="23">
        <f t="shared" si="0"/>
        <v>81.699999999999989</v>
      </c>
    </row>
    <row r="7" spans="1:11" x14ac:dyDescent="0.2">
      <c r="A7" s="31" t="s">
        <v>23</v>
      </c>
      <c r="B7" s="31"/>
      <c r="C7" s="31"/>
      <c r="D7" s="24">
        <v>24</v>
      </c>
      <c r="E7" s="24">
        <v>21.5</v>
      </c>
      <c r="F7" s="24">
        <v>12.899999999999999</v>
      </c>
      <c r="G7" s="24">
        <v>8</v>
      </c>
      <c r="H7" s="24">
        <v>4</v>
      </c>
      <c r="I7" s="24">
        <v>4.2</v>
      </c>
      <c r="J7" s="24">
        <v>10</v>
      </c>
      <c r="K7" s="23">
        <f t="shared" si="0"/>
        <v>84.600000000000009</v>
      </c>
    </row>
    <row r="8" spans="1:11" x14ac:dyDescent="0.2">
      <c r="A8" s="31" t="s">
        <v>24</v>
      </c>
      <c r="B8" s="31"/>
      <c r="C8" s="31"/>
      <c r="D8" s="24">
        <v>22.200000000000003</v>
      </c>
      <c r="E8" s="24">
        <v>18</v>
      </c>
      <c r="F8" s="24">
        <v>9.6000000000000014</v>
      </c>
      <c r="G8" s="24">
        <v>7</v>
      </c>
      <c r="H8" s="24">
        <v>3</v>
      </c>
      <c r="I8" s="24">
        <v>4</v>
      </c>
      <c r="J8" s="24">
        <v>10</v>
      </c>
      <c r="K8" s="23">
        <f t="shared" si="0"/>
        <v>73.800000000000011</v>
      </c>
    </row>
  </sheetData>
  <mergeCells count="6">
    <mergeCell ref="A6:C6"/>
    <mergeCell ref="A7:C7"/>
    <mergeCell ref="A8:C8"/>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8"/>
  <sheetViews>
    <sheetView workbookViewId="0">
      <selection activeCell="G22" sqref="G22"/>
    </sheetView>
  </sheetViews>
  <sheetFormatPr defaultRowHeight="12.75" x14ac:dyDescent="0.2"/>
  <cols>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2"/>
      <c r="B3" s="32"/>
      <c r="C3" s="32"/>
      <c r="D3" s="21" t="s">
        <v>6</v>
      </c>
      <c r="E3" s="21" t="s">
        <v>7</v>
      </c>
      <c r="F3" s="21" t="s">
        <v>8</v>
      </c>
      <c r="G3" s="21" t="s">
        <v>9</v>
      </c>
      <c r="H3" s="21" t="s">
        <v>10</v>
      </c>
      <c r="I3" s="21" t="s">
        <v>11</v>
      </c>
      <c r="J3" s="21" t="s">
        <v>17</v>
      </c>
      <c r="K3" s="22" t="s">
        <v>18</v>
      </c>
      <c r="L3" s="2"/>
      <c r="M3" s="2"/>
      <c r="N3" s="2"/>
      <c r="O3" s="2"/>
    </row>
    <row r="4" spans="1:15" x14ac:dyDescent="0.2">
      <c r="A4" s="31" t="s">
        <v>20</v>
      </c>
      <c r="B4" s="31"/>
      <c r="C4" s="31"/>
      <c r="D4" s="24">
        <v>27</v>
      </c>
      <c r="E4" s="24">
        <v>22.5</v>
      </c>
      <c r="F4" s="24">
        <v>13.5</v>
      </c>
      <c r="G4" s="24">
        <v>9.4</v>
      </c>
      <c r="H4" s="24">
        <v>4.4000000000000004</v>
      </c>
      <c r="I4" s="24">
        <v>4.5</v>
      </c>
      <c r="J4" s="24">
        <v>10</v>
      </c>
      <c r="K4" s="23">
        <f>SUM(D4:J4)</f>
        <v>91.300000000000011</v>
      </c>
    </row>
    <row r="5" spans="1:15" x14ac:dyDescent="0.2">
      <c r="A5" s="31" t="s">
        <v>21</v>
      </c>
      <c r="B5" s="31"/>
      <c r="C5" s="31"/>
      <c r="D5" s="24">
        <v>25.799999999999997</v>
      </c>
      <c r="E5" s="24">
        <v>21</v>
      </c>
      <c r="F5" s="24">
        <v>13.5</v>
      </c>
      <c r="G5" s="24">
        <v>9</v>
      </c>
      <c r="H5" s="24">
        <v>4.4000000000000004</v>
      </c>
      <c r="I5" s="24">
        <v>4.5</v>
      </c>
      <c r="J5" s="24">
        <v>10</v>
      </c>
      <c r="K5" s="23">
        <f t="shared" ref="K5:K8" si="0">SUM(D5:J5)</f>
        <v>88.2</v>
      </c>
    </row>
    <row r="6" spans="1:15" x14ac:dyDescent="0.2">
      <c r="A6" s="31" t="s">
        <v>22</v>
      </c>
      <c r="B6" s="31"/>
      <c r="C6" s="31"/>
      <c r="D6" s="24">
        <v>27</v>
      </c>
      <c r="E6" s="24">
        <v>21.5</v>
      </c>
      <c r="F6" s="24">
        <v>13.5</v>
      </c>
      <c r="G6" s="24">
        <v>9</v>
      </c>
      <c r="H6" s="24">
        <v>4.4000000000000004</v>
      </c>
      <c r="I6" s="24">
        <v>4.5</v>
      </c>
      <c r="J6" s="24">
        <v>10</v>
      </c>
      <c r="K6" s="23">
        <f t="shared" si="0"/>
        <v>89.9</v>
      </c>
    </row>
    <row r="7" spans="1:15" x14ac:dyDescent="0.2">
      <c r="A7" s="31" t="s">
        <v>23</v>
      </c>
      <c r="B7" s="31"/>
      <c r="C7" s="31"/>
      <c r="D7" s="24">
        <v>25.799999999999997</v>
      </c>
      <c r="E7" s="24">
        <v>21</v>
      </c>
      <c r="F7" s="24">
        <v>13.5</v>
      </c>
      <c r="G7" s="24">
        <v>8.8000000000000007</v>
      </c>
      <c r="H7" s="24">
        <v>4.4000000000000004</v>
      </c>
      <c r="I7" s="24">
        <v>4.5</v>
      </c>
      <c r="J7" s="24">
        <v>10</v>
      </c>
      <c r="K7" s="23">
        <f t="shared" si="0"/>
        <v>88</v>
      </c>
    </row>
    <row r="8" spans="1:15" x14ac:dyDescent="0.2">
      <c r="A8" s="31" t="s">
        <v>24</v>
      </c>
      <c r="B8" s="31"/>
      <c r="C8" s="31"/>
      <c r="D8" s="24">
        <v>24.599999999999998</v>
      </c>
      <c r="E8" s="24">
        <v>20</v>
      </c>
      <c r="F8" s="24">
        <v>12.299999999999999</v>
      </c>
      <c r="G8" s="24">
        <v>8.6</v>
      </c>
      <c r="H8" s="24">
        <v>4.4000000000000004</v>
      </c>
      <c r="I8" s="24">
        <v>4</v>
      </c>
      <c r="J8" s="24">
        <v>10</v>
      </c>
      <c r="K8" s="23">
        <f t="shared" si="0"/>
        <v>83.899999999999991</v>
      </c>
    </row>
  </sheetData>
  <mergeCells count="6">
    <mergeCell ref="A8:C8"/>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
  <sheetViews>
    <sheetView workbookViewId="0">
      <selection activeCell="I34" sqref="I34"/>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2"/>
      <c r="B3" s="32"/>
      <c r="C3" s="32"/>
      <c r="D3" s="21" t="s">
        <v>6</v>
      </c>
      <c r="E3" s="21" t="s">
        <v>7</v>
      </c>
      <c r="F3" s="21" t="s">
        <v>8</v>
      </c>
      <c r="G3" s="21" t="s">
        <v>9</v>
      </c>
      <c r="H3" s="21" t="s">
        <v>10</v>
      </c>
      <c r="I3" s="21" t="s">
        <v>11</v>
      </c>
      <c r="J3" s="21" t="s">
        <v>17</v>
      </c>
      <c r="K3" s="22" t="s">
        <v>18</v>
      </c>
      <c r="L3" s="2"/>
      <c r="M3" s="2"/>
      <c r="N3" s="2"/>
      <c r="O3" s="2"/>
    </row>
    <row r="4" spans="1:15" x14ac:dyDescent="0.2">
      <c r="A4" s="31" t="s">
        <v>20</v>
      </c>
      <c r="B4" s="31"/>
      <c r="C4" s="31"/>
      <c r="D4" s="24">
        <v>30</v>
      </c>
      <c r="E4" s="24">
        <v>20</v>
      </c>
      <c r="F4" s="24">
        <v>12</v>
      </c>
      <c r="G4" s="24">
        <v>8</v>
      </c>
      <c r="H4" s="24">
        <v>5</v>
      </c>
      <c r="I4" s="24">
        <v>4</v>
      </c>
      <c r="J4" s="24">
        <v>10</v>
      </c>
      <c r="K4" s="23">
        <f>SUM(D4:J4)</f>
        <v>89</v>
      </c>
    </row>
    <row r="5" spans="1:15" x14ac:dyDescent="0.2">
      <c r="A5" s="31" t="s">
        <v>21</v>
      </c>
      <c r="B5" s="31"/>
      <c r="C5" s="31"/>
      <c r="D5" s="24">
        <v>18</v>
      </c>
      <c r="E5" s="24">
        <v>15</v>
      </c>
      <c r="F5" s="24">
        <v>9</v>
      </c>
      <c r="G5" s="24">
        <v>6</v>
      </c>
      <c r="H5" s="24">
        <v>3</v>
      </c>
      <c r="I5" s="24">
        <v>3</v>
      </c>
      <c r="J5" s="24">
        <v>10</v>
      </c>
      <c r="K5" s="23">
        <f t="shared" ref="K5:K8" si="0">SUM(D5:J5)</f>
        <v>64</v>
      </c>
    </row>
    <row r="6" spans="1:15" x14ac:dyDescent="0.2">
      <c r="A6" s="31" t="s">
        <v>22</v>
      </c>
      <c r="B6" s="31"/>
      <c r="C6" s="31"/>
      <c r="D6" s="24">
        <v>18</v>
      </c>
      <c r="E6" s="24">
        <v>10</v>
      </c>
      <c r="F6" s="24">
        <v>6</v>
      </c>
      <c r="G6" s="24">
        <v>4</v>
      </c>
      <c r="H6" s="24">
        <v>3</v>
      </c>
      <c r="I6" s="24">
        <v>3</v>
      </c>
      <c r="J6" s="24">
        <v>10</v>
      </c>
      <c r="K6" s="23">
        <f t="shared" si="0"/>
        <v>54</v>
      </c>
    </row>
    <row r="7" spans="1:15" x14ac:dyDescent="0.2">
      <c r="A7" s="31" t="s">
        <v>23</v>
      </c>
      <c r="B7" s="31"/>
      <c r="C7" s="31"/>
      <c r="D7" s="24">
        <v>18</v>
      </c>
      <c r="E7" s="24">
        <v>15</v>
      </c>
      <c r="F7" s="24">
        <v>9</v>
      </c>
      <c r="G7" s="24">
        <v>6</v>
      </c>
      <c r="H7" s="24">
        <v>3</v>
      </c>
      <c r="I7" s="24">
        <v>2</v>
      </c>
      <c r="J7" s="24">
        <v>10</v>
      </c>
      <c r="K7" s="23">
        <f t="shared" si="0"/>
        <v>63</v>
      </c>
    </row>
    <row r="8" spans="1:15" x14ac:dyDescent="0.2">
      <c r="A8" s="31" t="s">
        <v>24</v>
      </c>
      <c r="B8" s="31"/>
      <c r="C8" s="31"/>
      <c r="D8" s="24">
        <v>30</v>
      </c>
      <c r="E8" s="24">
        <v>15</v>
      </c>
      <c r="F8" s="24">
        <v>12</v>
      </c>
      <c r="G8" s="24">
        <v>6</v>
      </c>
      <c r="H8" s="24">
        <v>3</v>
      </c>
      <c r="I8" s="24">
        <v>4</v>
      </c>
      <c r="J8" s="24">
        <v>10</v>
      </c>
      <c r="K8" s="23">
        <f t="shared" si="0"/>
        <v>80</v>
      </c>
    </row>
  </sheetData>
  <mergeCells count="6">
    <mergeCell ref="A8:C8"/>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8"/>
  <sheetViews>
    <sheetView workbookViewId="0">
      <selection activeCell="E31" sqref="E31"/>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2"/>
      <c r="B3" s="32"/>
      <c r="C3" s="32"/>
      <c r="D3" s="21" t="s">
        <v>6</v>
      </c>
      <c r="E3" s="21" t="s">
        <v>7</v>
      </c>
      <c r="F3" s="21" t="s">
        <v>8</v>
      </c>
      <c r="G3" s="21" t="s">
        <v>9</v>
      </c>
      <c r="H3" s="21" t="s">
        <v>10</v>
      </c>
      <c r="I3" s="21" t="s">
        <v>11</v>
      </c>
      <c r="J3" s="21" t="s">
        <v>17</v>
      </c>
      <c r="K3" s="22" t="s">
        <v>18</v>
      </c>
      <c r="L3" s="2"/>
      <c r="M3" s="2"/>
      <c r="N3" s="2"/>
      <c r="O3" s="2"/>
    </row>
    <row r="4" spans="1:15" x14ac:dyDescent="0.2">
      <c r="A4" s="31" t="s">
        <v>20</v>
      </c>
      <c r="B4" s="31"/>
      <c r="C4" s="31"/>
      <c r="D4" s="24">
        <v>21</v>
      </c>
      <c r="E4" s="24">
        <v>17</v>
      </c>
      <c r="F4" s="24">
        <v>10.5</v>
      </c>
      <c r="G4" s="24">
        <v>7</v>
      </c>
      <c r="H4" s="24">
        <v>2.5</v>
      </c>
      <c r="I4" s="24">
        <v>3.4</v>
      </c>
      <c r="J4" s="24">
        <v>10</v>
      </c>
      <c r="K4" s="23">
        <f>SUM(D4:J4)</f>
        <v>71.400000000000006</v>
      </c>
    </row>
    <row r="5" spans="1:15" x14ac:dyDescent="0.2">
      <c r="A5" s="31" t="s">
        <v>21</v>
      </c>
      <c r="B5" s="31"/>
      <c r="C5" s="31"/>
      <c r="D5" s="24">
        <v>18</v>
      </c>
      <c r="E5" s="24">
        <v>16</v>
      </c>
      <c r="F5" s="24">
        <v>10.199999999999999</v>
      </c>
      <c r="G5" s="24">
        <v>7</v>
      </c>
      <c r="H5" s="24">
        <v>3.5</v>
      </c>
      <c r="I5" s="24">
        <v>3.4</v>
      </c>
      <c r="J5" s="24">
        <v>10</v>
      </c>
      <c r="K5" s="23">
        <f t="shared" ref="K5:K8" si="0">SUM(D5:J5)</f>
        <v>68.099999999999994</v>
      </c>
    </row>
    <row r="6" spans="1:15" x14ac:dyDescent="0.2">
      <c r="A6" s="31" t="s">
        <v>22</v>
      </c>
      <c r="B6" s="31"/>
      <c r="C6" s="31"/>
      <c r="D6" s="24">
        <v>20.399999999999999</v>
      </c>
      <c r="E6" s="24">
        <v>16</v>
      </c>
      <c r="F6" s="24">
        <v>10.199999999999999</v>
      </c>
      <c r="G6" s="24">
        <v>7</v>
      </c>
      <c r="H6" s="24">
        <v>3.2</v>
      </c>
      <c r="I6" s="24">
        <v>3.4</v>
      </c>
      <c r="J6" s="24">
        <v>10</v>
      </c>
      <c r="K6" s="23">
        <f t="shared" si="0"/>
        <v>70.199999999999989</v>
      </c>
    </row>
    <row r="7" spans="1:15" x14ac:dyDescent="0.2">
      <c r="A7" s="31" t="s">
        <v>23</v>
      </c>
      <c r="B7" s="31"/>
      <c r="C7" s="31"/>
      <c r="D7" s="24">
        <v>19.8</v>
      </c>
      <c r="E7" s="24">
        <v>16.5</v>
      </c>
      <c r="F7" s="24">
        <v>10.199999999999999</v>
      </c>
      <c r="G7" s="24">
        <v>7</v>
      </c>
      <c r="H7" s="24">
        <v>3.5</v>
      </c>
      <c r="I7" s="24">
        <v>3.4</v>
      </c>
      <c r="J7" s="24">
        <v>10</v>
      </c>
      <c r="K7" s="23">
        <f t="shared" si="0"/>
        <v>70.400000000000006</v>
      </c>
    </row>
    <row r="8" spans="1:15" x14ac:dyDescent="0.2">
      <c r="A8" s="31" t="s">
        <v>24</v>
      </c>
      <c r="B8" s="31"/>
      <c r="C8" s="31"/>
      <c r="D8" s="24">
        <v>16.8</v>
      </c>
      <c r="E8" s="24">
        <v>15</v>
      </c>
      <c r="F8" s="24">
        <v>9</v>
      </c>
      <c r="G8" s="24">
        <v>6</v>
      </c>
      <c r="H8" s="24">
        <v>3.4</v>
      </c>
      <c r="I8" s="24">
        <v>3.2</v>
      </c>
      <c r="J8" s="24">
        <v>10</v>
      </c>
      <c r="K8" s="23">
        <f t="shared" si="0"/>
        <v>63.4</v>
      </c>
    </row>
  </sheetData>
  <mergeCells count="6">
    <mergeCell ref="A8:C8"/>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8"/>
  <sheetViews>
    <sheetView workbookViewId="0">
      <selection activeCell="J29" sqref="J29"/>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2"/>
      <c r="B3" s="32"/>
      <c r="C3" s="32"/>
      <c r="D3" s="21" t="s">
        <v>6</v>
      </c>
      <c r="E3" s="21" t="s">
        <v>7</v>
      </c>
      <c r="F3" s="21" t="s">
        <v>8</v>
      </c>
      <c r="G3" s="21" t="s">
        <v>9</v>
      </c>
      <c r="H3" s="21" t="s">
        <v>10</v>
      </c>
      <c r="I3" s="21" t="s">
        <v>11</v>
      </c>
      <c r="J3" s="21" t="s">
        <v>17</v>
      </c>
      <c r="K3" s="22" t="s">
        <v>18</v>
      </c>
      <c r="L3" s="2"/>
      <c r="M3" s="2"/>
      <c r="N3" s="2"/>
      <c r="O3" s="2"/>
    </row>
    <row r="4" spans="1:15" x14ac:dyDescent="0.2">
      <c r="A4" s="31" t="s">
        <v>20</v>
      </c>
      <c r="B4" s="31"/>
      <c r="C4" s="31"/>
      <c r="D4" s="24">
        <v>21</v>
      </c>
      <c r="E4" s="24">
        <v>17</v>
      </c>
      <c r="F4" s="24">
        <v>10.5</v>
      </c>
      <c r="G4" s="24">
        <v>7</v>
      </c>
      <c r="H4" s="24">
        <v>3</v>
      </c>
      <c r="I4" s="24">
        <v>3.2</v>
      </c>
      <c r="J4" s="24">
        <v>10</v>
      </c>
      <c r="K4" s="23">
        <f>SUM(D4:J4)</f>
        <v>71.7</v>
      </c>
    </row>
    <row r="5" spans="1:15" x14ac:dyDescent="0.2">
      <c r="A5" s="31" t="s">
        <v>21</v>
      </c>
      <c r="B5" s="31"/>
      <c r="C5" s="31"/>
      <c r="D5" s="24">
        <v>20.399999999999999</v>
      </c>
      <c r="E5" s="24">
        <v>17.5</v>
      </c>
      <c r="F5" s="24">
        <v>10.199999999999999</v>
      </c>
      <c r="G5" s="24">
        <v>7</v>
      </c>
      <c r="H5" s="24">
        <v>3.2</v>
      </c>
      <c r="I5" s="24">
        <v>3.2</v>
      </c>
      <c r="J5" s="24">
        <v>10</v>
      </c>
      <c r="K5" s="23">
        <f t="shared" ref="K5:K8" si="0">SUM(D5:J5)</f>
        <v>71.5</v>
      </c>
    </row>
    <row r="6" spans="1:15" x14ac:dyDescent="0.2">
      <c r="A6" s="31" t="s">
        <v>22</v>
      </c>
      <c r="B6" s="31"/>
      <c r="C6" s="31"/>
      <c r="D6" s="24">
        <v>21</v>
      </c>
      <c r="E6" s="24">
        <v>17</v>
      </c>
      <c r="F6" s="24">
        <v>10.199999999999999</v>
      </c>
      <c r="G6" s="24">
        <v>7</v>
      </c>
      <c r="H6" s="24">
        <v>3.2</v>
      </c>
      <c r="I6" s="24">
        <v>3.4</v>
      </c>
      <c r="J6" s="24">
        <v>10</v>
      </c>
      <c r="K6" s="23">
        <f t="shared" si="0"/>
        <v>71.800000000000011</v>
      </c>
    </row>
    <row r="7" spans="1:15" x14ac:dyDescent="0.2">
      <c r="A7" s="31" t="s">
        <v>23</v>
      </c>
      <c r="B7" s="31"/>
      <c r="C7" s="31"/>
      <c r="D7" s="24">
        <v>20.399999999999999</v>
      </c>
      <c r="E7" s="24">
        <v>17.5</v>
      </c>
      <c r="F7" s="24">
        <v>10.5</v>
      </c>
      <c r="G7" s="24">
        <v>7</v>
      </c>
      <c r="H7" s="24">
        <v>3.4</v>
      </c>
      <c r="I7" s="24">
        <v>3.4</v>
      </c>
      <c r="J7" s="24">
        <v>10</v>
      </c>
      <c r="K7" s="23">
        <f t="shared" si="0"/>
        <v>72.199999999999989</v>
      </c>
    </row>
    <row r="8" spans="1:15" x14ac:dyDescent="0.2">
      <c r="A8" s="31" t="s">
        <v>24</v>
      </c>
      <c r="B8" s="31"/>
      <c r="C8" s="31"/>
      <c r="D8" s="24">
        <v>18</v>
      </c>
      <c r="E8" s="24">
        <v>15</v>
      </c>
      <c r="F8" s="24">
        <v>9.6</v>
      </c>
      <c r="G8" s="24">
        <v>6.4</v>
      </c>
      <c r="H8" s="24">
        <v>3</v>
      </c>
      <c r="I8" s="24">
        <v>3</v>
      </c>
      <c r="J8" s="24">
        <v>10</v>
      </c>
      <c r="K8" s="23">
        <f t="shared" si="0"/>
        <v>65</v>
      </c>
    </row>
  </sheetData>
  <mergeCells count="6">
    <mergeCell ref="A8:C8"/>
    <mergeCell ref="A3:C3"/>
    <mergeCell ref="A4:C4"/>
    <mergeCell ref="A5:C5"/>
    <mergeCell ref="A6:C6"/>
    <mergeCell ref="A7:C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221D-F37F-43C5-98F1-4E4A1B01A2EB}">
  <dimension ref="A1:O8"/>
  <sheetViews>
    <sheetView workbookViewId="0">
      <selection activeCell="K5" sqref="K5"/>
    </sheetView>
  </sheetViews>
  <sheetFormatPr defaultRowHeight="12.75" x14ac:dyDescent="0.2"/>
  <cols>
    <col min="10" max="10" width="9.85546875" bestFit="1" customWidth="1"/>
    <col min="11" max="11" width="14.42578125" bestFit="1" customWidth="1"/>
  </cols>
  <sheetData>
    <row r="1" spans="1:15" ht="15.75" x14ac:dyDescent="0.25">
      <c r="A1" s="4" t="s">
        <v>0</v>
      </c>
      <c r="B1" s="3"/>
      <c r="C1" s="3"/>
      <c r="D1" s="3"/>
      <c r="E1" s="1"/>
      <c r="F1" s="1"/>
      <c r="G1" s="1"/>
      <c r="H1" s="1"/>
      <c r="I1" s="1"/>
    </row>
    <row r="2" spans="1:15" ht="15.75" x14ac:dyDescent="0.25">
      <c r="A2" s="1"/>
    </row>
    <row r="3" spans="1:15" x14ac:dyDescent="0.2">
      <c r="A3" s="32"/>
      <c r="B3" s="32"/>
      <c r="C3" s="32"/>
      <c r="D3" s="21" t="s">
        <v>6</v>
      </c>
      <c r="E3" s="21" t="s">
        <v>7</v>
      </c>
      <c r="F3" s="21" t="s">
        <v>8</v>
      </c>
      <c r="G3" s="21" t="s">
        <v>9</v>
      </c>
      <c r="H3" s="21" t="s">
        <v>10</v>
      </c>
      <c r="I3" s="21" t="s">
        <v>11</v>
      </c>
      <c r="J3" s="21" t="s">
        <v>17</v>
      </c>
      <c r="K3" s="22" t="s">
        <v>18</v>
      </c>
      <c r="L3" s="2"/>
      <c r="M3" s="2"/>
      <c r="N3" s="2"/>
      <c r="O3" s="2"/>
    </row>
    <row r="4" spans="1:15" x14ac:dyDescent="0.2">
      <c r="A4" s="31" t="s">
        <v>20</v>
      </c>
      <c r="B4" s="31"/>
      <c r="C4" s="31"/>
      <c r="D4" s="24">
        <v>0</v>
      </c>
      <c r="E4" s="24">
        <v>0</v>
      </c>
      <c r="F4" s="24">
        <v>0</v>
      </c>
      <c r="G4" s="24">
        <v>0</v>
      </c>
      <c r="H4" s="24">
        <v>0</v>
      </c>
      <c r="I4" s="24">
        <v>0</v>
      </c>
      <c r="J4" s="24">
        <v>10</v>
      </c>
      <c r="K4" s="23">
        <f>SUM(D4:J4)</f>
        <v>10</v>
      </c>
    </row>
    <row r="5" spans="1:15" x14ac:dyDescent="0.2">
      <c r="A5" s="31" t="s">
        <v>21</v>
      </c>
      <c r="B5" s="31"/>
      <c r="C5" s="31"/>
      <c r="D5" s="24">
        <v>0</v>
      </c>
      <c r="E5" s="24">
        <v>0</v>
      </c>
      <c r="F5" s="24">
        <v>0</v>
      </c>
      <c r="G5" s="24">
        <v>0</v>
      </c>
      <c r="H5" s="24">
        <v>0</v>
      </c>
      <c r="I5" s="24">
        <v>0</v>
      </c>
      <c r="J5" s="24">
        <v>10</v>
      </c>
      <c r="K5" s="23">
        <f t="shared" ref="K5:K8" si="0">SUM(D5:J5)</f>
        <v>10</v>
      </c>
    </row>
    <row r="6" spans="1:15" x14ac:dyDescent="0.2">
      <c r="A6" s="31" t="s">
        <v>22</v>
      </c>
      <c r="B6" s="31"/>
      <c r="C6" s="31"/>
      <c r="D6" s="24">
        <v>0</v>
      </c>
      <c r="E6" s="24">
        <v>0</v>
      </c>
      <c r="F6" s="24">
        <v>0</v>
      </c>
      <c r="G6" s="24">
        <v>0</v>
      </c>
      <c r="H6" s="24">
        <v>0</v>
      </c>
      <c r="I6" s="24">
        <v>0</v>
      </c>
      <c r="J6" s="24">
        <v>10</v>
      </c>
      <c r="K6" s="23">
        <f t="shared" si="0"/>
        <v>10</v>
      </c>
    </row>
    <row r="7" spans="1:15" x14ac:dyDescent="0.2">
      <c r="A7" s="31" t="s">
        <v>23</v>
      </c>
      <c r="B7" s="31"/>
      <c r="C7" s="31"/>
      <c r="D7" s="24">
        <v>0</v>
      </c>
      <c r="E7" s="24">
        <v>0</v>
      </c>
      <c r="F7" s="24">
        <v>0</v>
      </c>
      <c r="G7" s="24">
        <v>0</v>
      </c>
      <c r="H7" s="24">
        <v>0</v>
      </c>
      <c r="I7" s="24">
        <v>0</v>
      </c>
      <c r="J7" s="24">
        <v>10</v>
      </c>
      <c r="K7" s="23">
        <f t="shared" si="0"/>
        <v>10</v>
      </c>
    </row>
    <row r="8" spans="1:15" x14ac:dyDescent="0.2">
      <c r="A8" s="31" t="s">
        <v>24</v>
      </c>
      <c r="B8" s="31"/>
      <c r="C8" s="31"/>
      <c r="D8" s="24">
        <v>0</v>
      </c>
      <c r="E8" s="24">
        <v>0</v>
      </c>
      <c r="F8" s="24">
        <v>0</v>
      </c>
      <c r="G8" s="24">
        <v>0</v>
      </c>
      <c r="H8" s="24">
        <v>0</v>
      </c>
      <c r="I8" s="24">
        <v>0</v>
      </c>
      <c r="J8" s="24">
        <v>10</v>
      </c>
      <c r="K8" s="23">
        <f t="shared" si="0"/>
        <v>10</v>
      </c>
    </row>
  </sheetData>
  <mergeCells count="6">
    <mergeCell ref="A8:C8"/>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7"/>
  <sheetViews>
    <sheetView tabSelected="1" workbookViewId="0">
      <selection activeCell="L18" sqref="L18"/>
    </sheetView>
  </sheetViews>
  <sheetFormatPr defaultColWidth="9.140625" defaultRowHeight="15" x14ac:dyDescent="0.2"/>
  <cols>
    <col min="1" max="1" width="33" style="7" customWidth="1"/>
    <col min="2" max="3" width="7" style="7" bestFit="1" customWidth="1"/>
    <col min="4" max="6" width="7.7109375" style="7" customWidth="1"/>
    <col min="7" max="7" width="7.5703125" style="7" customWidth="1"/>
    <col min="8" max="8" width="8.28515625" style="7" customWidth="1"/>
    <col min="9" max="12" width="4.140625" style="7" bestFit="1" customWidth="1"/>
    <col min="13" max="13" width="4.140625" style="7" customWidth="1"/>
    <col min="14" max="14" width="7.140625" style="7" bestFit="1" customWidth="1"/>
    <col min="15" max="16384" width="9.140625" style="7"/>
  </cols>
  <sheetData>
    <row r="1" spans="1:15" ht="15.75" x14ac:dyDescent="0.25">
      <c r="A1" s="5" t="s">
        <v>12</v>
      </c>
      <c r="B1" s="6"/>
      <c r="C1" s="5"/>
      <c r="D1" s="5"/>
      <c r="E1" s="5"/>
      <c r="F1" s="5"/>
      <c r="G1" s="5"/>
    </row>
    <row r="2" spans="1:15" ht="6" customHeight="1" x14ac:dyDescent="0.25">
      <c r="A2" s="5"/>
      <c r="B2" s="6"/>
      <c r="C2" s="5"/>
      <c r="D2" s="5"/>
      <c r="E2" s="5"/>
      <c r="F2" s="5"/>
      <c r="G2" s="5"/>
    </row>
    <row r="3" spans="1:15" ht="15.75" x14ac:dyDescent="0.25">
      <c r="A3" s="33" t="s">
        <v>19</v>
      </c>
      <c r="B3" s="33"/>
      <c r="C3" s="33"/>
      <c r="D3" s="33"/>
      <c r="E3" s="33"/>
      <c r="F3" s="33"/>
      <c r="G3" s="33"/>
    </row>
    <row r="4" spans="1:15" x14ac:dyDescent="0.2">
      <c r="A4" s="6"/>
      <c r="B4" s="6"/>
      <c r="C4" s="6"/>
      <c r="D4" s="6"/>
      <c r="E4" s="6"/>
      <c r="F4" s="6"/>
      <c r="G4" s="6"/>
    </row>
    <row r="5" spans="1:15" ht="15.75" x14ac:dyDescent="0.25">
      <c r="G5" s="8"/>
      <c r="H5" s="16"/>
      <c r="I5" s="8"/>
      <c r="N5" s="34" t="s">
        <v>15</v>
      </c>
      <c r="O5" s="34"/>
    </row>
    <row r="6" spans="1:15" s="11" customFormat="1" ht="135" customHeight="1" x14ac:dyDescent="0.2">
      <c r="A6" s="9"/>
      <c r="B6" s="10" t="s">
        <v>1</v>
      </c>
      <c r="C6" s="10" t="s">
        <v>2</v>
      </c>
      <c r="D6" s="10" t="s">
        <v>3</v>
      </c>
      <c r="E6" s="10" t="s">
        <v>4</v>
      </c>
      <c r="F6" s="10" t="s">
        <v>5</v>
      </c>
      <c r="H6" s="7"/>
      <c r="I6" s="10" t="str">
        <f>B6</f>
        <v>Evaluator 1</v>
      </c>
      <c r="J6" s="10" t="str">
        <f t="shared" ref="J6:M6" si="0">C6</f>
        <v>Evaluator 2</v>
      </c>
      <c r="K6" s="10" t="str">
        <f t="shared" si="0"/>
        <v>Evaluator 3</v>
      </c>
      <c r="L6" s="10" t="str">
        <f t="shared" si="0"/>
        <v>Evaluator 4</v>
      </c>
      <c r="M6" s="10" t="str">
        <f t="shared" si="0"/>
        <v>Evaluator 5</v>
      </c>
      <c r="N6" s="18" t="s">
        <v>16</v>
      </c>
      <c r="O6" s="15" t="s">
        <v>14</v>
      </c>
    </row>
    <row r="7" spans="1:15" s="30" customFormat="1" ht="16.5" customHeight="1" x14ac:dyDescent="0.2">
      <c r="A7" s="25" t="str">
        <f>'1'!A4:C4</f>
        <v>AECOM</v>
      </c>
      <c r="B7" s="26">
        <f>'1'!K4</f>
        <v>82.1</v>
      </c>
      <c r="C7" s="26">
        <f>'2'!K4</f>
        <v>91.300000000000011</v>
      </c>
      <c r="D7" s="26">
        <f>'3'!K4</f>
        <v>89</v>
      </c>
      <c r="E7" s="26">
        <f>'4'!K4</f>
        <v>71.400000000000006</v>
      </c>
      <c r="F7" s="26">
        <f>'5'!K4</f>
        <v>71.7</v>
      </c>
      <c r="G7" s="27"/>
      <c r="H7" s="27"/>
      <c r="I7" s="28">
        <f>RANK(B7,$B$7:$B$11,0)</f>
        <v>2</v>
      </c>
      <c r="J7" s="28">
        <f>RANK(C7,$C$7:$C$11,0)</f>
        <v>1</v>
      </c>
      <c r="K7" s="28">
        <f>RANK(D7,$D$7:$D$11,0)</f>
        <v>1</v>
      </c>
      <c r="L7" s="28">
        <f>RANK(E7,$E$7:$E$11,0)</f>
        <v>1</v>
      </c>
      <c r="M7" s="28">
        <f>RANK(F7,$F$7:$F$11,0)</f>
        <v>3</v>
      </c>
      <c r="N7" s="29">
        <f>AVERAGE(I7:M7)</f>
        <v>1.6</v>
      </c>
      <c r="O7" s="29">
        <f>RANK(N7,$N$7:$N$11,1)</f>
        <v>1</v>
      </c>
    </row>
    <row r="8" spans="1:15" ht="16.5" customHeight="1" x14ac:dyDescent="0.2">
      <c r="A8" s="13" t="str">
        <f>'1'!A5:C5</f>
        <v>DLR Group</v>
      </c>
      <c r="B8" s="20">
        <f>'1'!K5</f>
        <v>82</v>
      </c>
      <c r="C8" s="20">
        <f>'2'!K5</f>
        <v>88.2</v>
      </c>
      <c r="D8" s="20">
        <f>'3'!K5</f>
        <v>64</v>
      </c>
      <c r="E8" s="20">
        <f>'4'!K5</f>
        <v>68.099999999999994</v>
      </c>
      <c r="F8" s="20">
        <f>'5'!K5</f>
        <v>71.5</v>
      </c>
      <c r="G8" s="17"/>
      <c r="H8" s="17"/>
      <c r="I8" s="12">
        <f>RANK(B8,$B$7:$B$11,0)</f>
        <v>3</v>
      </c>
      <c r="J8" s="12">
        <f>RANK(C8,$C$7:$C$11,0)</f>
        <v>3</v>
      </c>
      <c r="K8" s="12">
        <f>RANK(D8,$D$7:$D$11,0)</f>
        <v>3</v>
      </c>
      <c r="L8" s="12">
        <f>RANK(E8,$E$7:$E$11,0)</f>
        <v>4</v>
      </c>
      <c r="M8" s="12">
        <f>RANK(F8,$F$7:$F$11,0)</f>
        <v>4</v>
      </c>
      <c r="N8" s="19">
        <f>AVERAGE(I8:M8)</f>
        <v>3.4</v>
      </c>
      <c r="O8" s="19">
        <f>RANK(N8,$N$7:$N$11,1)</f>
        <v>4</v>
      </c>
    </row>
    <row r="9" spans="1:15" ht="16.5" customHeight="1" x14ac:dyDescent="0.2">
      <c r="A9" s="13" t="str">
        <f>'1'!A6:C6</f>
        <v>Kirksey</v>
      </c>
      <c r="B9" s="20">
        <f>'1'!K6</f>
        <v>81.699999999999989</v>
      </c>
      <c r="C9" s="20">
        <f>'2'!K6</f>
        <v>89.9</v>
      </c>
      <c r="D9" s="20">
        <f>'3'!K6</f>
        <v>54</v>
      </c>
      <c r="E9" s="20">
        <f>'4'!K6</f>
        <v>70.199999999999989</v>
      </c>
      <c r="F9" s="20">
        <f>'5'!K6</f>
        <v>71.800000000000011</v>
      </c>
      <c r="G9" s="17"/>
      <c r="H9" s="17"/>
      <c r="I9" s="12">
        <f>RANK(B9,$B$7:$B$11,0)</f>
        <v>4</v>
      </c>
      <c r="J9" s="12">
        <f>RANK(C9,$C$7:$C$11,0)</f>
        <v>2</v>
      </c>
      <c r="K9" s="12">
        <f>RANK(D9,$D$7:$D$11,0)</f>
        <v>5</v>
      </c>
      <c r="L9" s="12">
        <f>RANK(E9,$E$7:$E$11,0)</f>
        <v>3</v>
      </c>
      <c r="M9" s="12">
        <f>RANK(F9,$F$7:$F$11,0)</f>
        <v>2</v>
      </c>
      <c r="N9" s="19">
        <f>AVERAGE(I9:M9)</f>
        <v>3.2</v>
      </c>
      <c r="O9" s="19">
        <f>RANK(N9,$N$7:$N$11,1)</f>
        <v>3</v>
      </c>
    </row>
    <row r="10" spans="1:15" x14ac:dyDescent="0.2">
      <c r="A10" s="13" t="str">
        <f>'1'!A7:C7</f>
        <v>PGAL</v>
      </c>
      <c r="B10" s="20">
        <f>'1'!K7</f>
        <v>84.600000000000009</v>
      </c>
      <c r="C10" s="20">
        <f>'2'!K7</f>
        <v>88</v>
      </c>
      <c r="D10" s="20">
        <f>'3'!K7</f>
        <v>63</v>
      </c>
      <c r="E10" s="20">
        <f>'4'!K7</f>
        <v>70.400000000000006</v>
      </c>
      <c r="F10" s="20">
        <f>'5'!K7</f>
        <v>72.199999999999989</v>
      </c>
      <c r="G10" s="17"/>
      <c r="H10" s="17"/>
      <c r="I10" s="12">
        <f>RANK(B10,$B$7:$B$11,0)</f>
        <v>1</v>
      </c>
      <c r="J10" s="12">
        <f>RANK(C10,$C$7:$C$11,0)</f>
        <v>4</v>
      </c>
      <c r="K10" s="12">
        <f>RANK(D10,$D$7:$D$11,0)</f>
        <v>4</v>
      </c>
      <c r="L10" s="12">
        <f>RANK(E10,$E$7:$E$11,0)</f>
        <v>2</v>
      </c>
      <c r="M10" s="12">
        <f>RANK(F10,$F$7:$F$11,0)</f>
        <v>1</v>
      </c>
      <c r="N10" s="19">
        <f>AVERAGE(I10:M10)</f>
        <v>2.4</v>
      </c>
      <c r="O10" s="19">
        <f>RANK(N10,$N$7:$N$11,1)</f>
        <v>2</v>
      </c>
    </row>
    <row r="11" spans="1:15" x14ac:dyDescent="0.2">
      <c r="A11" s="13" t="str">
        <f>'1'!A8:C8</f>
        <v>Precision Architecture</v>
      </c>
      <c r="B11" s="20">
        <f>'1'!K8</f>
        <v>73.800000000000011</v>
      </c>
      <c r="C11" s="20">
        <f>'2'!K8</f>
        <v>83.899999999999991</v>
      </c>
      <c r="D11" s="20">
        <f>'3'!K8</f>
        <v>80</v>
      </c>
      <c r="E11" s="20">
        <f>'4'!K8</f>
        <v>63.4</v>
      </c>
      <c r="F11" s="20">
        <f>'5'!K8</f>
        <v>65</v>
      </c>
      <c r="G11" s="17"/>
      <c r="H11" s="17"/>
      <c r="I11" s="12">
        <f>RANK(B11,$B$7:$B$11,0)</f>
        <v>5</v>
      </c>
      <c r="J11" s="12">
        <f>RANK(C11,$C$7:$C$11,0)</f>
        <v>5</v>
      </c>
      <c r="K11" s="12">
        <f>RANK(D11,$D$7:$D$11,0)</f>
        <v>2</v>
      </c>
      <c r="L11" s="12">
        <f>RANK(E11,$E$7:$E$11,0)</f>
        <v>5</v>
      </c>
      <c r="M11" s="12">
        <f>RANK(F11,$F$7:$F$11,0)</f>
        <v>5</v>
      </c>
      <c r="N11" s="19">
        <f>AVERAGE(I11:M11)</f>
        <v>4.4000000000000004</v>
      </c>
      <c r="O11" s="19">
        <f>RANK(N11,$N$7:$N$11,1)</f>
        <v>5</v>
      </c>
    </row>
    <row r="17" spans="1:1" x14ac:dyDescent="0.2">
      <c r="A17" s="14" t="s">
        <v>13</v>
      </c>
    </row>
  </sheetData>
  <mergeCells count="2">
    <mergeCell ref="A3:G3"/>
    <mergeCell ref="N5:O5"/>
  </mergeCells>
  <phoneticPr fontId="50" type="noConversion"/>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CFFC9-AADB-4021-9BA3-FBE960678336}">
  <dimension ref="A1:V49"/>
  <sheetViews>
    <sheetView zoomScaleNormal="100" workbookViewId="0">
      <selection activeCell="Y13" sqref="Y13"/>
    </sheetView>
  </sheetViews>
  <sheetFormatPr defaultColWidth="9.140625" defaultRowHeight="12.75" x14ac:dyDescent="0.2"/>
  <cols>
    <col min="1" max="1" width="20.7109375" style="37" customWidth="1"/>
    <col min="2" max="22" width="9.5703125" style="37" customWidth="1"/>
    <col min="23" max="16384" width="9.140625" style="37"/>
  </cols>
  <sheetData>
    <row r="1" spans="1:22" ht="15.75" customHeight="1" x14ac:dyDescent="0.25">
      <c r="A1" s="35" t="s">
        <v>25</v>
      </c>
      <c r="B1" s="35"/>
      <c r="C1" s="35"/>
      <c r="D1" s="35"/>
      <c r="E1" s="35"/>
      <c r="F1" s="35"/>
      <c r="G1" s="35"/>
      <c r="H1" s="35"/>
      <c r="I1" s="35"/>
      <c r="J1" s="36"/>
    </row>
    <row r="2" spans="1:22" ht="15.75" x14ac:dyDescent="0.25">
      <c r="A2" s="38" t="s">
        <v>19</v>
      </c>
      <c r="B2" s="38"/>
      <c r="C2" s="38"/>
      <c r="D2" s="38"/>
      <c r="E2" s="38"/>
      <c r="F2" s="38"/>
      <c r="G2" s="38"/>
      <c r="H2" s="38"/>
      <c r="I2" s="38"/>
      <c r="J2" s="39"/>
    </row>
    <row r="3" spans="1:22" x14ac:dyDescent="0.2">
      <c r="A3" s="40" t="s">
        <v>26</v>
      </c>
      <c r="B3" s="41"/>
      <c r="C3" s="41"/>
      <c r="D3" s="41"/>
    </row>
    <row r="4" spans="1:22" ht="15" customHeight="1" x14ac:dyDescent="0.2">
      <c r="A4" s="40" t="s">
        <v>27</v>
      </c>
      <c r="B4" s="42" t="s">
        <v>28</v>
      </c>
      <c r="C4" s="42"/>
      <c r="D4" s="42"/>
      <c r="E4" s="43"/>
    </row>
    <row r="5" spans="1:22" ht="20.25" customHeight="1" x14ac:dyDescent="0.25">
      <c r="A5" s="44" t="s">
        <v>29</v>
      </c>
      <c r="B5" s="44"/>
      <c r="C5" s="45"/>
      <c r="D5" s="45"/>
      <c r="E5" s="45"/>
      <c r="F5" s="45"/>
      <c r="G5" s="45"/>
    </row>
    <row r="6" spans="1:22" ht="27" customHeight="1" thickBot="1" x14ac:dyDescent="0.25">
      <c r="A6" s="46"/>
      <c r="B6" s="47" t="s">
        <v>30</v>
      </c>
      <c r="C6" s="47"/>
      <c r="D6" s="47"/>
      <c r="E6" s="47"/>
      <c r="F6" s="47"/>
      <c r="G6" s="47"/>
      <c r="H6" s="47"/>
      <c r="I6" s="47"/>
    </row>
    <row r="7" spans="1:22" ht="20.25" customHeight="1" x14ac:dyDescent="0.25">
      <c r="A7" s="48" t="s">
        <v>31</v>
      </c>
      <c r="B7" s="48"/>
      <c r="C7" s="49"/>
      <c r="D7" s="50"/>
      <c r="E7" s="50"/>
      <c r="F7" s="50"/>
      <c r="G7" s="50"/>
    </row>
    <row r="8" spans="1:22" ht="27" customHeight="1" thickBot="1" x14ac:dyDescent="0.25">
      <c r="A8" s="46"/>
      <c r="B8" s="47" t="s">
        <v>32</v>
      </c>
      <c r="C8" s="47"/>
      <c r="D8" s="47"/>
      <c r="E8" s="47"/>
      <c r="F8" s="47"/>
      <c r="G8" s="47"/>
      <c r="H8" s="47"/>
      <c r="I8" s="47"/>
    </row>
    <row r="9" spans="1:22" ht="15" customHeight="1" x14ac:dyDescent="0.2"/>
    <row r="10" spans="1:22" ht="15" customHeight="1" x14ac:dyDescent="0.2"/>
    <row r="11" spans="1:22" ht="11.25" customHeight="1" thickBot="1" x14ac:dyDescent="0.25"/>
    <row r="12" spans="1:22" s="51" customFormat="1" ht="13.5" thickBot="1" x14ac:dyDescent="0.25">
      <c r="B12" s="52" t="s">
        <v>33</v>
      </c>
      <c r="C12" s="53"/>
      <c r="D12" s="54"/>
      <c r="E12" s="52" t="s">
        <v>34</v>
      </c>
      <c r="F12" s="53"/>
      <c r="G12" s="54"/>
      <c r="H12" s="52" t="s">
        <v>35</v>
      </c>
      <c r="I12" s="53"/>
      <c r="J12" s="54"/>
      <c r="K12" s="52" t="s">
        <v>36</v>
      </c>
      <c r="L12" s="53"/>
      <c r="M12" s="54"/>
      <c r="N12" s="52" t="s">
        <v>37</v>
      </c>
      <c r="O12" s="53"/>
      <c r="P12" s="54"/>
      <c r="Q12" s="52" t="s">
        <v>38</v>
      </c>
      <c r="R12" s="53"/>
      <c r="S12" s="54"/>
      <c r="T12" s="52" t="s">
        <v>39</v>
      </c>
      <c r="U12" s="53"/>
      <c r="V12" s="54"/>
    </row>
    <row r="13" spans="1:22" s="51" customFormat="1" ht="112.5" customHeight="1" x14ac:dyDescent="0.2">
      <c r="B13" s="55" t="s">
        <v>40</v>
      </c>
      <c r="C13" s="56"/>
      <c r="D13" s="57"/>
      <c r="E13" s="55" t="s">
        <v>41</v>
      </c>
      <c r="F13" s="56"/>
      <c r="G13" s="57"/>
      <c r="H13" s="55" t="s">
        <v>42</v>
      </c>
      <c r="I13" s="56"/>
      <c r="J13" s="57"/>
      <c r="K13" s="55" t="s">
        <v>43</v>
      </c>
      <c r="L13" s="56"/>
      <c r="M13" s="57"/>
      <c r="N13" s="55" t="s">
        <v>44</v>
      </c>
      <c r="O13" s="56"/>
      <c r="P13" s="57"/>
      <c r="Q13" s="55" t="s">
        <v>45</v>
      </c>
      <c r="R13" s="56"/>
      <c r="S13" s="57"/>
      <c r="T13" s="58" t="s">
        <v>49</v>
      </c>
      <c r="U13" s="59"/>
      <c r="V13" s="60"/>
    </row>
    <row r="14" spans="1:22" s="65" customFormat="1" ht="11.25" customHeight="1" x14ac:dyDescent="0.2">
      <c r="A14" s="61"/>
      <c r="B14" s="62" t="s">
        <v>46</v>
      </c>
      <c r="C14" s="63"/>
      <c r="D14" s="64"/>
      <c r="E14" s="62" t="s">
        <v>46</v>
      </c>
      <c r="F14" s="63"/>
      <c r="G14" s="64"/>
      <c r="H14" s="62" t="s">
        <v>46</v>
      </c>
      <c r="I14" s="63"/>
      <c r="J14" s="64"/>
      <c r="K14" s="62" t="s">
        <v>46</v>
      </c>
      <c r="L14" s="63"/>
      <c r="M14" s="64"/>
      <c r="N14" s="62" t="s">
        <v>46</v>
      </c>
      <c r="O14" s="63"/>
      <c r="P14" s="64"/>
      <c r="Q14" s="62" t="s">
        <v>46</v>
      </c>
      <c r="R14" s="63"/>
      <c r="S14" s="64"/>
      <c r="T14" s="62" t="s">
        <v>46</v>
      </c>
      <c r="U14" s="63"/>
      <c r="V14" s="64"/>
    </row>
    <row r="15" spans="1:22" s="65" customFormat="1" x14ac:dyDescent="0.2">
      <c r="A15" s="66" t="s">
        <v>20</v>
      </c>
      <c r="B15" s="67"/>
      <c r="C15" s="68"/>
      <c r="D15" s="69"/>
      <c r="E15" s="67"/>
      <c r="F15" s="68"/>
      <c r="G15" s="69"/>
      <c r="H15" s="67"/>
      <c r="I15" s="68"/>
      <c r="J15" s="69"/>
      <c r="K15" s="67"/>
      <c r="L15" s="68"/>
      <c r="M15" s="69"/>
      <c r="N15" s="67"/>
      <c r="O15" s="68"/>
      <c r="P15" s="69"/>
      <c r="Q15" s="67"/>
      <c r="R15" s="68"/>
      <c r="S15" s="69"/>
      <c r="T15" s="67"/>
      <c r="U15" s="68"/>
      <c r="V15" s="69"/>
    </row>
    <row r="16" spans="1:22" s="65" customFormat="1" x14ac:dyDescent="0.2">
      <c r="A16" s="70" t="s">
        <v>21</v>
      </c>
      <c r="B16" s="71"/>
      <c r="C16" s="72"/>
      <c r="D16" s="73"/>
      <c r="E16" s="71"/>
      <c r="F16" s="72"/>
      <c r="G16" s="73"/>
      <c r="H16" s="71"/>
      <c r="I16" s="72"/>
      <c r="J16" s="73"/>
      <c r="K16" s="71"/>
      <c r="L16" s="72"/>
      <c r="M16" s="73"/>
      <c r="N16" s="71"/>
      <c r="O16" s="72"/>
      <c r="P16" s="73"/>
      <c r="Q16" s="71"/>
      <c r="R16" s="72"/>
      <c r="S16" s="73"/>
      <c r="T16" s="71"/>
      <c r="U16" s="72"/>
      <c r="V16" s="73"/>
    </row>
    <row r="17" spans="1:22" s="65" customFormat="1" x14ac:dyDescent="0.2">
      <c r="A17" s="70" t="s">
        <v>22</v>
      </c>
      <c r="B17" s="71"/>
      <c r="C17" s="72"/>
      <c r="D17" s="73"/>
      <c r="E17" s="71"/>
      <c r="F17" s="72"/>
      <c r="G17" s="73"/>
      <c r="H17" s="71"/>
      <c r="I17" s="72"/>
      <c r="J17" s="73"/>
      <c r="K17" s="71"/>
      <c r="L17" s="72"/>
      <c r="M17" s="73"/>
      <c r="N17" s="71"/>
      <c r="O17" s="72"/>
      <c r="P17" s="73"/>
      <c r="Q17" s="71"/>
      <c r="R17" s="72"/>
      <c r="S17" s="73"/>
      <c r="T17" s="71"/>
      <c r="U17" s="72"/>
      <c r="V17" s="73"/>
    </row>
    <row r="18" spans="1:22" s="65" customFormat="1" x14ac:dyDescent="0.2">
      <c r="A18" s="70" t="s">
        <v>23</v>
      </c>
      <c r="B18" s="71"/>
      <c r="C18" s="72"/>
      <c r="D18" s="73"/>
      <c r="E18" s="71"/>
      <c r="F18" s="72"/>
      <c r="G18" s="73"/>
      <c r="H18" s="71"/>
      <c r="I18" s="72"/>
      <c r="J18" s="73"/>
      <c r="K18" s="71"/>
      <c r="L18" s="72"/>
      <c r="M18" s="73"/>
      <c r="N18" s="71"/>
      <c r="O18" s="72"/>
      <c r="P18" s="73"/>
      <c r="Q18" s="71"/>
      <c r="R18" s="72"/>
      <c r="S18" s="73"/>
      <c r="T18" s="71"/>
      <c r="U18" s="72"/>
      <c r="V18" s="73"/>
    </row>
    <row r="19" spans="1:22" s="65" customFormat="1" x14ac:dyDescent="0.2">
      <c r="A19" s="70" t="s">
        <v>24</v>
      </c>
      <c r="B19" s="71"/>
      <c r="C19" s="72"/>
      <c r="D19" s="73"/>
      <c r="E19" s="71"/>
      <c r="F19" s="72"/>
      <c r="G19" s="73"/>
      <c r="H19" s="71"/>
      <c r="I19" s="72"/>
      <c r="J19" s="73"/>
      <c r="K19" s="71"/>
      <c r="L19" s="72"/>
      <c r="M19" s="73"/>
      <c r="N19" s="71"/>
      <c r="O19" s="72"/>
      <c r="P19" s="73"/>
      <c r="Q19" s="71"/>
      <c r="R19" s="72"/>
      <c r="S19" s="73"/>
      <c r="T19" s="71"/>
      <c r="U19" s="72"/>
      <c r="V19" s="73"/>
    </row>
    <row r="20" spans="1:22" s="75" customFormat="1" ht="7.5" customHeight="1" x14ac:dyDescent="0.2">
      <c r="A20" s="74"/>
      <c r="B20" s="74"/>
      <c r="C20" s="74"/>
      <c r="D20" s="74"/>
      <c r="E20" s="74"/>
      <c r="F20" s="74"/>
      <c r="G20" s="74"/>
      <c r="H20" s="74"/>
      <c r="I20" s="74"/>
      <c r="J20" s="74"/>
      <c r="K20" s="74"/>
      <c r="L20" s="74"/>
      <c r="M20" s="74"/>
      <c r="N20" s="74"/>
      <c r="O20" s="74"/>
      <c r="P20" s="74"/>
      <c r="Q20" s="74"/>
      <c r="R20" s="74"/>
      <c r="S20" s="74"/>
      <c r="T20" s="74"/>
      <c r="U20" s="74"/>
      <c r="V20" s="74"/>
    </row>
    <row r="21" spans="1:22" s="76" customFormat="1" ht="6.75" customHeight="1" x14ac:dyDescent="0.2"/>
    <row r="23" spans="1:22" x14ac:dyDescent="0.2">
      <c r="A23" s="77"/>
      <c r="G23" s="78"/>
      <c r="H23" s="78"/>
    </row>
    <row r="24" spans="1:22" x14ac:dyDescent="0.2">
      <c r="A24" s="79" t="s">
        <v>47</v>
      </c>
      <c r="G24" s="78"/>
      <c r="H24" s="78"/>
      <c r="I24" s="78"/>
      <c r="J24" s="78"/>
    </row>
    <row r="25" spans="1:22" ht="15" x14ac:dyDescent="0.25">
      <c r="B25" s="80"/>
      <c r="C25" s="81"/>
      <c r="G25" s="78"/>
      <c r="H25" s="78"/>
      <c r="I25" s="78"/>
      <c r="J25" s="78"/>
    </row>
    <row r="26" spans="1:22" ht="15" x14ac:dyDescent="0.25">
      <c r="B26" s="80"/>
      <c r="C26" s="81"/>
      <c r="G26" s="78"/>
      <c r="H26" s="78"/>
      <c r="I26" s="78"/>
      <c r="J26" s="78"/>
    </row>
    <row r="27" spans="1:22" ht="15" x14ac:dyDescent="0.25">
      <c r="B27" s="80"/>
      <c r="C27" s="81"/>
      <c r="G27" s="78"/>
      <c r="H27" s="78"/>
      <c r="I27" s="78"/>
      <c r="J27" s="78"/>
    </row>
    <row r="28" spans="1:22" ht="15" x14ac:dyDescent="0.25">
      <c r="B28" s="80"/>
      <c r="C28" s="81"/>
      <c r="G28" s="78"/>
      <c r="H28" s="78"/>
      <c r="I28" s="78"/>
      <c r="J28" s="78"/>
    </row>
    <row r="29" spans="1:22" ht="15" x14ac:dyDescent="0.25">
      <c r="B29" s="80"/>
      <c r="C29" s="81"/>
      <c r="G29" s="78"/>
      <c r="H29" s="78"/>
      <c r="I29" s="78"/>
      <c r="J29" s="78"/>
    </row>
    <row r="30" spans="1:22" ht="15" x14ac:dyDescent="0.25">
      <c r="B30" s="80"/>
      <c r="C30" s="81"/>
      <c r="G30" s="78"/>
      <c r="H30" s="78"/>
      <c r="I30" s="78"/>
      <c r="J30" s="78"/>
    </row>
    <row r="31" spans="1:22" ht="15" x14ac:dyDescent="0.25">
      <c r="C31" s="81"/>
      <c r="I31" s="78"/>
      <c r="J31" s="78"/>
      <c r="K31" s="78"/>
      <c r="L31" s="78"/>
    </row>
    <row r="32" spans="1:22" x14ac:dyDescent="0.2">
      <c r="I32" s="78"/>
      <c r="J32" s="78"/>
      <c r="K32" s="78"/>
      <c r="L32" s="78"/>
      <c r="M32" s="78"/>
    </row>
    <row r="33" spans="1:13" x14ac:dyDescent="0.2">
      <c r="A33" s="82"/>
      <c r="L33" s="78"/>
      <c r="M33" s="78"/>
    </row>
    <row r="34" spans="1:13" ht="15" x14ac:dyDescent="0.25">
      <c r="C34" s="81"/>
      <c r="L34" s="78"/>
      <c r="M34" s="78"/>
    </row>
    <row r="35" spans="1:13" x14ac:dyDescent="0.2">
      <c r="L35" s="78"/>
      <c r="M35" s="78"/>
    </row>
    <row r="36" spans="1:13" x14ac:dyDescent="0.2">
      <c r="L36" s="78"/>
      <c r="M36" s="78"/>
    </row>
    <row r="49" spans="1:1" x14ac:dyDescent="0.2">
      <c r="A49" s="83" t="s">
        <v>48</v>
      </c>
    </row>
  </sheetData>
  <mergeCells count="64">
    <mergeCell ref="T18:V18"/>
    <mergeCell ref="B19:D19"/>
    <mergeCell ref="E19:G19"/>
    <mergeCell ref="H19:J19"/>
    <mergeCell ref="K19:M19"/>
    <mergeCell ref="N19:P19"/>
    <mergeCell ref="Q19:S19"/>
    <mergeCell ref="T19:V19"/>
    <mergeCell ref="B18:D18"/>
    <mergeCell ref="E18:G18"/>
    <mergeCell ref="H18:J18"/>
    <mergeCell ref="K18:M18"/>
    <mergeCell ref="N18:P18"/>
    <mergeCell ref="Q18:S18"/>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2023-01-26T16:14:32Z</dcterms:modified>
</cp:coreProperties>
</file>