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11_Contracts Reporting\FY2022\04_Open Records Evaluations\"/>
    </mc:Choice>
  </mc:AlternateContent>
  <bookViews>
    <workbookView xWindow="0" yWindow="0" windowWidth="28800" windowHeight="12435" tabRatio="978" activeTab="4"/>
  </bookViews>
  <sheets>
    <sheet name="Man Chiu Wong" sheetId="2" r:id="rId1"/>
    <sheet name="L.A. Witt" sheetId="3" r:id="rId2"/>
    <sheet name="Gail Buttorff" sheetId="5" r:id="rId3"/>
    <sheet name="Jim Granato" sheetId="9" r:id="rId4"/>
    <sheet name="Pablo Pinto" sheetId="4" r:id="rId5"/>
    <sheet name="Summary" sheetId="1" r:id="rId6"/>
  </sheets>
  <calcPr calcId="152511"/>
</workbook>
</file>

<file path=xl/calcChain.xml><?xml version="1.0" encoding="utf-8"?>
<calcChain xmlns="http://schemas.openxmlformats.org/spreadsheetml/2006/main">
  <c r="H4" i="4" l="1"/>
  <c r="F7" i="1" s="1"/>
  <c r="F8" i="1"/>
  <c r="F9" i="1"/>
  <c r="F10" i="1"/>
  <c r="E8" i="1"/>
  <c r="E9" i="1"/>
  <c r="E10" i="1"/>
  <c r="E7" i="1"/>
  <c r="D8" i="1"/>
  <c r="D9" i="1"/>
  <c r="D10" i="1"/>
  <c r="D7" i="1"/>
  <c r="C8" i="1"/>
  <c r="C9" i="1"/>
  <c r="C10" i="1"/>
  <c r="C7" i="1"/>
  <c r="B8" i="1"/>
  <c r="B9" i="1"/>
  <c r="B10" i="1"/>
  <c r="B7" i="1"/>
  <c r="J8" i="1" l="1"/>
  <c r="H4" i="2"/>
  <c r="H7" i="9"/>
  <c r="H6" i="9"/>
  <c r="H5" i="9"/>
  <c r="H4" i="9"/>
  <c r="H7" i="5"/>
  <c r="H6" i="5"/>
  <c r="H5" i="5"/>
  <c r="H4" i="5"/>
  <c r="H7" i="3"/>
  <c r="H6" i="3"/>
  <c r="H5" i="3"/>
  <c r="H4" i="3"/>
  <c r="H7" i="2"/>
  <c r="H6" i="2"/>
  <c r="H5" i="2"/>
  <c r="H5" i="4" l="1"/>
  <c r="H6" i="4"/>
  <c r="H7" i="4"/>
  <c r="J7" i="1"/>
  <c r="K7" i="1" s="1"/>
  <c r="J9" i="1"/>
  <c r="K9" i="1" s="1"/>
  <c r="K8" i="1"/>
  <c r="J10" i="1"/>
  <c r="K10" i="1" s="1"/>
  <c r="J6" i="1"/>
  <c r="A10" i="1"/>
  <c r="L8" i="1" l="1"/>
  <c r="L9" i="1"/>
  <c r="L10" i="1"/>
  <c r="L7" i="1"/>
  <c r="G10" i="1"/>
  <c r="N10" i="1" s="1"/>
  <c r="A8" i="1" l="1"/>
  <c r="A9" i="1"/>
  <c r="A7" i="1"/>
  <c r="G7" i="1" l="1"/>
  <c r="G9" i="1"/>
  <c r="N9" i="1" s="1"/>
  <c r="G8" i="1"/>
  <c r="N8" i="1" s="1"/>
  <c r="N7" i="1" l="1"/>
  <c r="O9" i="1" s="1"/>
  <c r="H10" i="1"/>
  <c r="H8" i="1"/>
  <c r="H9" i="1"/>
  <c r="H7" i="1"/>
  <c r="O7" i="1" l="1"/>
  <c r="O8" i="1"/>
  <c r="O10" i="1"/>
</calcChain>
</file>

<file path=xl/sharedStrings.xml><?xml version="1.0" encoding="utf-8"?>
<sst xmlns="http://schemas.openxmlformats.org/spreadsheetml/2006/main" count="67" uniqueCount="27">
  <si>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</si>
  <si>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</si>
  <si>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</si>
  <si>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</si>
  <si>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</si>
  <si>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</si>
  <si>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</si>
  <si>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</si>
  <si>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</si>
  <si>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</si>
  <si>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</si>
  <si>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</si>
  <si>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</si>
  <si>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</si>
  <si>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</si>
  <si>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</si>
  <si>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</si>
  <si>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</si>
  <si>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</si>
  <si>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</si>
  <si>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</si>
  <si>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</si>
  <si>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RFP730-21114 Hobby School Harvey Survey</t>
  </si>
  <si>
    <t>Elite Research</t>
  </si>
  <si>
    <t>GreaterBlue Research</t>
  </si>
  <si>
    <t>Proscalar</t>
  </si>
  <si>
    <t>ReconMR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</si>
</sst>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</borders>
  <cellStyleXfs count="102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9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36" fillId="0" borderId="10" xfId="47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</cellXfs>
  <cellStyles count="102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4" sqref="H4"/>
    </sheetView>
  </sheetViews>
  <sheetFormatPr defaultRowHeight="12.75" x14ac:dyDescent="0.2"/>
  <cols>
    <col min="1" max="16384" width="9.140625" style="4"/>
  </cols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0"/>
      <c r="B3" s="40"/>
      <c r="C3" s="40"/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"/>
    </row>
    <row r="4" spans="1:9" x14ac:dyDescent="0.2">
      <c r="A4" s="41" t="s">
        <v>23</v>
      </c>
      <c r="B4" s="41"/>
      <c r="C4" s="41"/>
      <c r="D4" s="36">
        <v>0</v>
      </c>
      <c r="E4" s="36">
        <v>14.399999999999999</v>
      </c>
      <c r="F4" s="36">
        <v>9</v>
      </c>
      <c r="G4" s="36">
        <v>4.8</v>
      </c>
      <c r="H4" s="9">
        <f>SUM(E4:G4)</f>
        <v>28.2</v>
      </c>
    </row>
    <row r="5" spans="1:9" x14ac:dyDescent="0.2">
      <c r="A5" s="41" t="s">
        <v>24</v>
      </c>
      <c r="B5" s="41"/>
      <c r="C5" s="41"/>
      <c r="D5" s="36">
        <v>0</v>
      </c>
      <c r="E5" s="36">
        <v>9</v>
      </c>
      <c r="F5" s="36">
        <v>6</v>
      </c>
      <c r="G5" s="36">
        <v>2.4</v>
      </c>
      <c r="H5" s="9">
        <f>SUM(E5:G5)</f>
        <v>17.399999999999999</v>
      </c>
    </row>
    <row r="6" spans="1:9" x14ac:dyDescent="0.2">
      <c r="A6" s="41" t="s">
        <v>25</v>
      </c>
      <c r="B6" s="41"/>
      <c r="C6" s="41"/>
      <c r="D6" s="36">
        <v>0</v>
      </c>
      <c r="E6" s="36">
        <v>9</v>
      </c>
      <c r="F6" s="36">
        <v>6</v>
      </c>
      <c r="G6" s="36">
        <v>2.4</v>
      </c>
      <c r="H6" s="9">
        <f>SUM(E6:G6)</f>
        <v>17.399999999999999</v>
      </c>
    </row>
    <row r="7" spans="1:9" x14ac:dyDescent="0.2">
      <c r="A7" s="41" t="s">
        <v>26</v>
      </c>
      <c r="B7" s="41"/>
      <c r="C7" s="41"/>
      <c r="D7" s="36">
        <v>0</v>
      </c>
      <c r="E7" s="36">
        <v>18</v>
      </c>
      <c r="F7" s="36">
        <v>18</v>
      </c>
      <c r="G7" s="36">
        <v>6</v>
      </c>
      <c r="H7" s="9">
        <f>SUM(E7:G7)</f>
        <v>42</v>
      </c>
    </row>
  </sheetData>
  <mergeCells count="5">
    <mergeCell ref="A3:C3"/>
    <mergeCell ref="A7:C7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C7"/>
    </sheetView>
  </sheetViews>
  <sheetFormatPr defaultRowHeight="12.75" x14ac:dyDescent="0.2"/>
  <cols>
    <col min="1" max="16384" width="9.140625" style="4"/>
  </cols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0"/>
      <c r="B3" s="40"/>
      <c r="C3" s="40"/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"/>
    </row>
    <row r="4" spans="1:9" x14ac:dyDescent="0.2">
      <c r="A4" s="41" t="s">
        <v>23</v>
      </c>
      <c r="B4" s="41"/>
      <c r="C4" s="41"/>
      <c r="D4" s="37">
        <v>0</v>
      </c>
      <c r="E4" s="37">
        <v>13.200000000000001</v>
      </c>
      <c r="F4" s="37">
        <v>7.5</v>
      </c>
      <c r="G4" s="37">
        <v>4.5</v>
      </c>
      <c r="H4" s="9">
        <f>SUM(E4:G4)</f>
        <v>25.200000000000003</v>
      </c>
    </row>
    <row r="5" spans="1:9" x14ac:dyDescent="0.2">
      <c r="A5" s="41" t="s">
        <v>24</v>
      </c>
      <c r="B5" s="41"/>
      <c r="C5" s="41"/>
      <c r="D5" s="37">
        <v>0</v>
      </c>
      <c r="E5" s="37">
        <v>6.6000000000000005</v>
      </c>
      <c r="F5" s="37">
        <v>7.1999999999999993</v>
      </c>
      <c r="G5" s="37">
        <v>2.5</v>
      </c>
      <c r="H5" s="9">
        <f>SUM(E5:G5)</f>
        <v>16.3</v>
      </c>
    </row>
    <row r="6" spans="1:9" x14ac:dyDescent="0.2">
      <c r="A6" s="41" t="s">
        <v>25</v>
      </c>
      <c r="B6" s="41"/>
      <c r="C6" s="41"/>
      <c r="D6" s="37">
        <v>0</v>
      </c>
      <c r="E6" s="37">
        <v>8.3999999999999986</v>
      </c>
      <c r="F6" s="37">
        <v>6.6000000000000005</v>
      </c>
      <c r="G6" s="37">
        <v>2.6</v>
      </c>
      <c r="H6" s="9">
        <f>SUM(E6:G6)</f>
        <v>17.600000000000001</v>
      </c>
    </row>
    <row r="7" spans="1:9" x14ac:dyDescent="0.2">
      <c r="A7" s="41" t="s">
        <v>26</v>
      </c>
      <c r="B7" s="41"/>
      <c r="C7" s="41"/>
      <c r="D7" s="37">
        <v>0</v>
      </c>
      <c r="E7" s="37">
        <v>16.799999999999997</v>
      </c>
      <c r="F7" s="37">
        <v>15.600000000000001</v>
      </c>
      <c r="G7" s="37">
        <v>5.5</v>
      </c>
      <c r="H7" s="9">
        <f>SUM(E7:G7)</f>
        <v>37.9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C7"/>
    </sheetView>
  </sheetViews>
  <sheetFormatPr defaultRowHeight="12.75" x14ac:dyDescent="0.2"/>
  <cols>
    <col min="1" max="16384" width="9.140625" style="4"/>
  </cols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0"/>
      <c r="B3" s="40"/>
      <c r="C3" s="40"/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"/>
    </row>
    <row r="4" spans="1:9" x14ac:dyDescent="0.2">
      <c r="A4" s="41" t="s">
        <v>23</v>
      </c>
      <c r="B4" s="41"/>
      <c r="C4" s="41"/>
      <c r="D4" s="38">
        <v>0</v>
      </c>
      <c r="E4" s="38">
        <v>16.799999999999997</v>
      </c>
      <c r="F4" s="38">
        <v>14.399999999999999</v>
      </c>
      <c r="G4" s="38">
        <v>5</v>
      </c>
      <c r="H4" s="9">
        <f>SUM(E4:G4)</f>
        <v>36.199999999999996</v>
      </c>
    </row>
    <row r="5" spans="1:9" x14ac:dyDescent="0.2">
      <c r="A5" s="41" t="s">
        <v>24</v>
      </c>
      <c r="B5" s="41"/>
      <c r="C5" s="41"/>
      <c r="D5" s="38">
        <v>0</v>
      </c>
      <c r="E5" s="38">
        <v>9</v>
      </c>
      <c r="F5" s="38">
        <v>9</v>
      </c>
      <c r="G5" s="38">
        <v>3</v>
      </c>
      <c r="H5" s="9">
        <f>SUM(E5:G5)</f>
        <v>21</v>
      </c>
    </row>
    <row r="6" spans="1:9" x14ac:dyDescent="0.2">
      <c r="A6" s="41" t="s">
        <v>25</v>
      </c>
      <c r="B6" s="41"/>
      <c r="C6" s="41"/>
      <c r="D6" s="38">
        <v>0</v>
      </c>
      <c r="E6" s="38">
        <v>12</v>
      </c>
      <c r="F6" s="38">
        <v>12</v>
      </c>
      <c r="G6" s="38">
        <v>4</v>
      </c>
      <c r="H6" s="9">
        <f>SUM(E6:G6)</f>
        <v>28</v>
      </c>
    </row>
    <row r="7" spans="1:9" x14ac:dyDescent="0.2">
      <c r="A7" s="41" t="s">
        <v>26</v>
      </c>
      <c r="B7" s="41"/>
      <c r="C7" s="41"/>
      <c r="D7" s="38">
        <v>0</v>
      </c>
      <c r="E7" s="38">
        <v>18</v>
      </c>
      <c r="F7" s="38">
        <v>18</v>
      </c>
      <c r="G7" s="38">
        <v>6</v>
      </c>
      <c r="H7" s="9">
        <f>SUM(E7:G7)</f>
        <v>42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C7"/>
    </sheetView>
  </sheetViews>
  <sheetFormatPr defaultRowHeight="12.75" x14ac:dyDescent="0.2"/>
  <cols>
    <col min="1" max="16384" width="9.140625" style="4"/>
  </cols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0"/>
      <c r="B3" s="40"/>
      <c r="C3" s="40"/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"/>
    </row>
    <row r="4" spans="1:9" x14ac:dyDescent="0.2">
      <c r="A4" s="41" t="s">
        <v>23</v>
      </c>
      <c r="B4" s="41"/>
      <c r="C4" s="41"/>
      <c r="D4" s="39">
        <v>0</v>
      </c>
      <c r="E4" s="39">
        <v>12</v>
      </c>
      <c r="F4" s="39">
        <v>12</v>
      </c>
      <c r="G4" s="39">
        <v>4</v>
      </c>
      <c r="H4" s="9">
        <f>SUM(E4:G4)</f>
        <v>28</v>
      </c>
    </row>
    <row r="5" spans="1:9" x14ac:dyDescent="0.2">
      <c r="A5" s="41" t="s">
        <v>24</v>
      </c>
      <c r="B5" s="41"/>
      <c r="C5" s="41"/>
      <c r="D5" s="39">
        <v>0</v>
      </c>
      <c r="E5" s="39">
        <v>6</v>
      </c>
      <c r="F5" s="39">
        <v>6</v>
      </c>
      <c r="G5" s="39">
        <v>2</v>
      </c>
      <c r="H5" s="9">
        <f>SUM(E5:G5)</f>
        <v>14</v>
      </c>
    </row>
    <row r="6" spans="1:9" x14ac:dyDescent="0.2">
      <c r="A6" s="41" t="s">
        <v>25</v>
      </c>
      <c r="B6" s="41"/>
      <c r="C6" s="41"/>
      <c r="D6" s="39">
        <v>0</v>
      </c>
      <c r="E6" s="39">
        <v>6</v>
      </c>
      <c r="F6" s="39">
        <v>12</v>
      </c>
      <c r="G6" s="39">
        <v>2</v>
      </c>
      <c r="H6" s="9">
        <f>SUM(E6:G6)</f>
        <v>20</v>
      </c>
    </row>
    <row r="7" spans="1:9" x14ac:dyDescent="0.2">
      <c r="A7" s="41" t="s">
        <v>26</v>
      </c>
      <c r="B7" s="41"/>
      <c r="C7" s="41"/>
      <c r="D7" s="39">
        <v>0</v>
      </c>
      <c r="E7" s="39">
        <v>18</v>
      </c>
      <c r="F7" s="39">
        <v>18</v>
      </c>
      <c r="G7" s="39">
        <v>5</v>
      </c>
      <c r="H7" s="9">
        <f>SUM(E7:G7)</f>
        <v>41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tabSelected="1" workbookViewId="0">
      <selection activeCell="K9" sqref="K9"/>
    </sheetView>
  </sheetViews>
  <sheetFormatPr defaultRowHeight="12.75" x14ac:dyDescent="0.2"/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4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0"/>
      <c r="B3" s="40"/>
      <c r="C3" s="40"/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"/>
    </row>
    <row r="4" spans="1:9" x14ac:dyDescent="0.2">
      <c r="A4" s="41" t="s">
        <v>23</v>
      </c>
      <c r="B4" s="41"/>
      <c r="C4" s="41"/>
      <c r="D4" s="35">
        <v>9.6000000000000014</v>
      </c>
      <c r="E4" s="35">
        <v>12</v>
      </c>
      <c r="F4" s="35">
        <v>12</v>
      </c>
      <c r="G4" s="35">
        <v>3</v>
      </c>
      <c r="H4" s="9">
        <f>SUM(E4:G4)</f>
        <v>27</v>
      </c>
      <c r="I4" s="4"/>
    </row>
    <row r="5" spans="1:9" x14ac:dyDescent="0.2">
      <c r="A5" s="41" t="s">
        <v>24</v>
      </c>
      <c r="B5" s="41"/>
      <c r="C5" s="41"/>
      <c r="D5" s="35">
        <v>0</v>
      </c>
      <c r="E5" s="35">
        <v>6</v>
      </c>
      <c r="F5" s="35">
        <v>6</v>
      </c>
      <c r="G5" s="35">
        <v>2</v>
      </c>
      <c r="H5" s="9">
        <f>SUM(E5:G5)</f>
        <v>14</v>
      </c>
      <c r="I5" s="4"/>
    </row>
    <row r="6" spans="1:9" x14ac:dyDescent="0.2">
      <c r="A6" s="41" t="s">
        <v>25</v>
      </c>
      <c r="B6" s="41"/>
      <c r="C6" s="41"/>
      <c r="D6" s="35">
        <v>8.3999999999999986</v>
      </c>
      <c r="E6" s="35">
        <v>6</v>
      </c>
      <c r="F6" s="35">
        <v>12</v>
      </c>
      <c r="G6" s="35">
        <v>3</v>
      </c>
      <c r="H6" s="9">
        <f>SUM(E6:G6)</f>
        <v>21</v>
      </c>
      <c r="I6" s="4"/>
    </row>
    <row r="7" spans="1:9" x14ac:dyDescent="0.2">
      <c r="A7" s="41" t="s">
        <v>26</v>
      </c>
      <c r="B7" s="41"/>
      <c r="C7" s="41"/>
      <c r="D7" s="35">
        <v>8.3999999999999986</v>
      </c>
      <c r="E7" s="35">
        <v>18</v>
      </c>
      <c r="F7" s="35">
        <v>18</v>
      </c>
      <c r="G7" s="35">
        <v>4</v>
      </c>
      <c r="H7" s="9">
        <f>SUM(E7:G7)</f>
        <v>40</v>
      </c>
      <c r="I7" s="4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J7" sqref="J7"/>
    </sheetView>
  </sheetViews>
  <sheetFormatPr defaultRowHeight="15" x14ac:dyDescent="0.2"/>
  <cols>
    <col min="1" max="1" width="33" style="14" customWidth="1"/>
    <col min="2" max="7" width="7.7109375" style="14" customWidth="1"/>
    <col min="8" max="9" width="7.5703125" style="14" customWidth="1"/>
    <col min="10" max="12" width="7.7109375" style="14" customWidth="1"/>
    <col min="13" max="16384" width="9.140625" style="14"/>
  </cols>
  <sheetData>
    <row r="1" spans="1:15" ht="15.75" x14ac:dyDescent="0.25">
      <c r="A1" s="11" t="s">
        <v>12</v>
      </c>
      <c r="B1" s="12"/>
      <c r="C1" s="11"/>
      <c r="D1" s="11"/>
      <c r="E1" s="11"/>
      <c r="F1" s="11"/>
      <c r="G1" s="11"/>
      <c r="H1" s="11"/>
      <c r="I1" s="13"/>
      <c r="J1" s="13"/>
    </row>
    <row r="2" spans="1:15" ht="6" customHeight="1" x14ac:dyDescent="0.25">
      <c r="A2" s="11"/>
      <c r="B2" s="12"/>
      <c r="C2" s="11"/>
      <c r="D2" s="11"/>
      <c r="E2" s="11"/>
      <c r="F2" s="11"/>
      <c r="G2" s="11"/>
      <c r="H2" s="11"/>
      <c r="I2" s="13"/>
      <c r="J2" s="13"/>
    </row>
    <row r="3" spans="1:15" ht="15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13"/>
      <c r="J3" s="13"/>
    </row>
    <row r="4" spans="1:15" x14ac:dyDescent="0.2">
      <c r="A4" s="12"/>
      <c r="B4" s="12"/>
      <c r="C4" s="12"/>
      <c r="D4" s="12"/>
      <c r="E4" s="12"/>
      <c r="F4" s="12"/>
      <c r="G4" s="15"/>
      <c r="H4" s="15"/>
      <c r="I4" s="16"/>
      <c r="J4" s="16"/>
    </row>
    <row r="5" spans="1:15" ht="15.75" x14ac:dyDescent="0.25">
      <c r="G5" s="42" t="s">
        <v>18</v>
      </c>
      <c r="H5" s="42"/>
      <c r="I5" s="17"/>
      <c r="J5" s="18"/>
      <c r="K5" s="43" t="s">
        <v>19</v>
      </c>
      <c r="L5" s="43"/>
      <c r="M5" s="18"/>
      <c r="N5" s="42" t="s">
        <v>20</v>
      </c>
      <c r="O5" s="42"/>
    </row>
    <row r="6" spans="1:15" s="22" customFormat="1" ht="135" customHeight="1" x14ac:dyDescent="0.2">
      <c r="A6" s="19"/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0" t="s">
        <v>13</v>
      </c>
      <c r="H6" s="32" t="s">
        <v>14</v>
      </c>
      <c r="J6" s="21" t="str">
        <f>F6</f>
        <v>Evaluator 5</v>
      </c>
      <c r="K6" s="20" t="s">
        <v>16</v>
      </c>
      <c r="L6" s="32" t="s">
        <v>15</v>
      </c>
      <c r="N6" s="20" t="s">
        <v>1</v>
      </c>
      <c r="O6" s="32" t="s">
        <v>17</v>
      </c>
    </row>
    <row r="7" spans="1:15" ht="16.5" customHeight="1" x14ac:dyDescent="0.2">
      <c r="A7" s="29" t="str">
        <f>'Pablo Pinto'!A4:D4</f>
        <v>Elite Research</v>
      </c>
      <c r="B7" s="23">
        <f>'Man Chiu Wong'!H4</f>
        <v>28.2</v>
      </c>
      <c r="C7" s="23">
        <f>'L.A. Witt'!H4</f>
        <v>25.200000000000003</v>
      </c>
      <c r="D7" s="23">
        <f>'Gail Buttorff'!H4</f>
        <v>36.199999999999996</v>
      </c>
      <c r="E7" s="23">
        <f>'Jim Granato'!H4</f>
        <v>28</v>
      </c>
      <c r="F7" s="23">
        <f>'Pablo Pinto'!H4</f>
        <v>27</v>
      </c>
      <c r="G7" s="23">
        <f>AVERAGE(B7:F7)</f>
        <v>28.919999999999998</v>
      </c>
      <c r="H7" s="33">
        <f>RANK(G7,$G$7:$G$10,0)</f>
        <v>2</v>
      </c>
      <c r="J7" s="25">
        <f>'Pablo Pinto'!D4</f>
        <v>9.6000000000000014</v>
      </c>
      <c r="K7" s="23">
        <f>AVERAGE(J7)</f>
        <v>9.6000000000000014</v>
      </c>
      <c r="L7" s="33">
        <f>RANK(K7,$K$7:$K$10,0)</f>
        <v>1</v>
      </c>
      <c r="N7" s="26">
        <f>G7+K7</f>
        <v>38.519999999999996</v>
      </c>
      <c r="O7" s="33">
        <f>RANK(N7,$N$7:$N$10,0)</f>
        <v>2</v>
      </c>
    </row>
    <row r="8" spans="1:15" ht="16.5" customHeight="1" x14ac:dyDescent="0.2">
      <c r="A8" s="30" t="str">
        <f>'Pablo Pinto'!A5:D5</f>
        <v>GreaterBlue Research</v>
      </c>
      <c r="B8" s="23">
        <f>'Man Chiu Wong'!H5</f>
        <v>17.399999999999999</v>
      </c>
      <c r="C8" s="23">
        <f>'L.A. Witt'!H5</f>
        <v>16.3</v>
      </c>
      <c r="D8" s="23">
        <f>'Gail Buttorff'!H5</f>
        <v>21</v>
      </c>
      <c r="E8" s="23">
        <f>'Jim Granato'!H5</f>
        <v>14</v>
      </c>
      <c r="F8" s="23">
        <f>'Pablo Pinto'!H5</f>
        <v>14</v>
      </c>
      <c r="G8" s="24">
        <f>AVERAGE(B8:F8)</f>
        <v>16.54</v>
      </c>
      <c r="H8" s="34">
        <f>RANK(G8,$G$7:$G$10,0)</f>
        <v>4</v>
      </c>
      <c r="J8" s="27">
        <f>'Pablo Pinto'!D5</f>
        <v>0</v>
      </c>
      <c r="K8" s="24">
        <f t="shared" ref="K8:K10" si="0">AVERAGE(J8)</f>
        <v>0</v>
      </c>
      <c r="L8" s="34">
        <f>RANK(K8,$K$7:$K$10,0)</f>
        <v>4</v>
      </c>
      <c r="N8" s="28">
        <f t="shared" ref="N8:N10" si="1">G8+K8</f>
        <v>16.54</v>
      </c>
      <c r="O8" s="34">
        <f>RANK(N8,$N$7:$N$10,0)</f>
        <v>4</v>
      </c>
    </row>
    <row r="9" spans="1:15" ht="16.5" customHeight="1" x14ac:dyDescent="0.2">
      <c r="A9" s="30" t="str">
        <f>'Pablo Pinto'!A6:D6</f>
        <v>Proscalar</v>
      </c>
      <c r="B9" s="23">
        <f>'Man Chiu Wong'!H6</f>
        <v>17.399999999999999</v>
      </c>
      <c r="C9" s="23">
        <f>'L.A. Witt'!H6</f>
        <v>17.600000000000001</v>
      </c>
      <c r="D9" s="23">
        <f>'Gail Buttorff'!H6</f>
        <v>28</v>
      </c>
      <c r="E9" s="23">
        <f>'Jim Granato'!H6</f>
        <v>20</v>
      </c>
      <c r="F9" s="23">
        <f>'Pablo Pinto'!H6</f>
        <v>21</v>
      </c>
      <c r="G9" s="24">
        <f>AVERAGE(B9:F9)</f>
        <v>20.8</v>
      </c>
      <c r="H9" s="34">
        <f>RANK(G9,$G$7:$G$10,0)</f>
        <v>3</v>
      </c>
      <c r="J9" s="27">
        <f>'Pablo Pinto'!D6</f>
        <v>8.3999999999999986</v>
      </c>
      <c r="K9" s="24">
        <f t="shared" si="0"/>
        <v>8.3999999999999986</v>
      </c>
      <c r="L9" s="34">
        <f>RANK(K9,$K$7:$K$10,0)</f>
        <v>2</v>
      </c>
      <c r="N9" s="28">
        <f t="shared" si="1"/>
        <v>29.2</v>
      </c>
      <c r="O9" s="34">
        <f>RANK(N9,$N$7:$N$10,0)</f>
        <v>3</v>
      </c>
    </row>
    <row r="10" spans="1:15" x14ac:dyDescent="0.2">
      <c r="A10" s="30" t="str">
        <f>'Pablo Pinto'!A7:D7</f>
        <v>ReconMR</v>
      </c>
      <c r="B10" s="23">
        <f>'Man Chiu Wong'!H7</f>
        <v>42</v>
      </c>
      <c r="C10" s="23">
        <f>'L.A. Witt'!H7</f>
        <v>37.9</v>
      </c>
      <c r="D10" s="23">
        <f>'Gail Buttorff'!H7</f>
        <v>42</v>
      </c>
      <c r="E10" s="23">
        <f>'Jim Granato'!H7</f>
        <v>41</v>
      </c>
      <c r="F10" s="23">
        <f>'Pablo Pinto'!H7</f>
        <v>40</v>
      </c>
      <c r="G10" s="24">
        <f t="shared" ref="G10" si="2">AVERAGE(B10:F10)</f>
        <v>40.58</v>
      </c>
      <c r="H10" s="34">
        <f>RANK(G10,$G$7:$G$10,0)</f>
        <v>1</v>
      </c>
      <c r="J10" s="27">
        <f>'Pablo Pinto'!D7</f>
        <v>8.3999999999999986</v>
      </c>
      <c r="K10" s="24">
        <f t="shared" si="0"/>
        <v>8.3999999999999986</v>
      </c>
      <c r="L10" s="34">
        <f>RANK(K10,$K$7:$K$10,0)</f>
        <v>2</v>
      </c>
      <c r="N10" s="28">
        <f t="shared" si="1"/>
        <v>48.98</v>
      </c>
      <c r="O10" s="34">
        <f>RANK(N10,$N$7:$N$10,0)</f>
        <v>1</v>
      </c>
    </row>
    <row r="29" spans="1:1" x14ac:dyDescent="0.2">
      <c r="A29" s="31" t="s">
        <v>21</v>
      </c>
    </row>
    <row r="30" spans="1:1" x14ac:dyDescent="0.2">
      <c r="A30" s="31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Man Chiu Wong</vt:lpstr>
      <vt:lpstr>L.A. Witt</vt:lpstr>
      <vt:lpstr>Gail Buttorff</vt:lpstr>
      <vt:lpstr>Jim Granato</vt:lpstr>
      <vt:lpstr>Pablo Pinto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2021-09-02T22:58:57Z</dcterms:modified>
</cp:coreProperties>
</file>