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8800" windowHeight="12435" tabRatio="722" activeTab="7"/>
  </bookViews>
  <sheets>
    <sheet name="Evaluator 1" sheetId="2" r:id="rId1"/>
    <sheet name="Evaluator 2 " sheetId="3" r:id="rId2"/>
    <sheet name="Evaluator 3" sheetId="5" r:id="rId3"/>
    <sheet name="Evaluator 4" sheetId="9" r:id="rId4"/>
    <sheet name="Evaluator 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A6" i="13" l="1"/>
  <c r="A5" i="13"/>
  <c r="K6" i="1" l="1"/>
  <c r="L6" i="1"/>
  <c r="M6" i="1"/>
  <c r="N6" i="1"/>
  <c r="J6" i="1"/>
  <c r="D5" i="13" l="1"/>
  <c r="E5" i="13" s="1"/>
  <c r="D4" i="2" l="1"/>
  <c r="J4" i="2" s="1"/>
  <c r="B7" i="1" s="1"/>
  <c r="D4" i="9"/>
  <c r="J4" i="9" s="1"/>
  <c r="E7" i="1" s="1"/>
  <c r="D4" i="3"/>
  <c r="J4" i="3" s="1"/>
  <c r="C7" i="1" s="1"/>
  <c r="D4" i="5"/>
  <c r="J4" i="5" s="1"/>
  <c r="D7" i="1" s="1"/>
  <c r="D4" i="10"/>
  <c r="E6" i="13"/>
  <c r="D5" i="2" l="1"/>
  <c r="J5" i="2" s="1"/>
  <c r="B8" i="1" s="1"/>
  <c r="D5" i="5"/>
  <c r="J5" i="5" s="1"/>
  <c r="D5" i="9"/>
  <c r="J5" i="9" s="1"/>
  <c r="E8" i="1" s="1"/>
  <c r="D5" i="3"/>
  <c r="J5" i="3" s="1"/>
  <c r="C8" i="1" s="1"/>
  <c r="D8" i="1"/>
  <c r="D5" i="10"/>
  <c r="J8" i="1" l="1"/>
  <c r="K8" i="1"/>
  <c r="M8" i="1"/>
  <c r="L8" i="1"/>
  <c r="M7" i="1"/>
  <c r="K7" i="1"/>
  <c r="L7" i="1"/>
  <c r="J7" i="1"/>
  <c r="A8" i="1"/>
  <c r="A7" i="1"/>
  <c r="J4" i="10"/>
  <c r="F7" i="1" s="1"/>
  <c r="J5" i="10"/>
  <c r="F8" i="1" s="1"/>
  <c r="G8" i="1" l="1"/>
  <c r="N8" i="1"/>
  <c r="O8" i="1" s="1"/>
  <c r="P8" i="1" s="1"/>
  <c r="G7" i="1"/>
  <c r="N7" i="1"/>
  <c r="O7" i="1" s="1"/>
  <c r="P7" i="1" l="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<sst xmlns="http://schemas.openxmlformats.org/spreadsheetml/2006/main" count="99" uniqueCount="51">
  <si>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</si>
  <si>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</si>
  <si>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</si>
  <si>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</si>
  <si>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</si>
  <si>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</si>
  <si>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</si>
  <si>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</si>
  <si>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</si>
  <si>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</si>
  <si>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</si>
  <si>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</si>
  <si>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</si>
  <si>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</si>
  <si>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</si>
  <si>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</si>
  <si>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</si>
  <si>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</si>
  <si>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</si>
  <si>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</si>
  <si>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</si>
  <si>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</si>
  <si>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</si>
  <si>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</si>
  <si>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</si>
  <si>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</si>
  <si>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CMC</t>
  </si>
  <si>
    <t>RFP730-21094 Wortham House Pool Landscape Phase 1</t>
  </si>
  <si>
    <t>Noble</t>
  </si>
  <si>
    <t>NOTE:  Purchasing recommends formula be used due to the cost difference between the highest and lowest bidder.  The vendor amount being evaluated be divided by the lowest bidder and then multipled by the highest score (30%).  The lowest bidder will receive the full 30 percent (Highest Score).</t>
  </si>
  <si>
    <t xml:space="preserve">University of Houston Evaluation Matrix </t>
  </si>
  <si>
    <t>Evaluator Name</t>
  </si>
  <si>
    <t>Evaluation Due Date</t>
  </si>
  <si>
    <t>August 3, 2021 @ 1:00 PM CST</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</si>
  <si>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</si>
  <si>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</si>
  <si>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</si>
  <si>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</si>
  <si>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</si>
  <si>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</si>
  <si>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</si>
  <si>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</si>
  <si>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**PURCHAING WILL EVALUATE COST - EVERYONE ELSE LEAVE THIS BLANK**                                                                                       
CRITERION 1: Respondent’s Cost and Delivery Proposal (Section 4.2)</t>
  </si>
  <si>
    <t>CRITERION 2: Respondent’s Qualifications and Experience with a focus on Renovation and Landscaping for Historic Buildings (Section 4.3)</t>
  </si>
  <si>
    <t>CRITERION 3: Respondent’s Qualifications and Experience of Proposed Construction Team (Section 4.4)</t>
  </si>
  <si>
    <t>CRITERION 4: Respondent’s Construction and Execution Plan (Section 4.5)</t>
  </si>
  <si>
    <t>CRITERION 5: Respondent’s Project Planning and Scheduling (Section 4.6)</t>
  </si>
  <si>
    <t>CRITERION 6: Respondent’s Safety Management Program (Section 4.7)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</si>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</sst>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9"/>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s>
  <cellStyleXfs count="120">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44" fontId="22" fillId="0" borderId="0" applyFont="0" applyFill="0" applyBorder="0" applyAlignment="0" applyProtection="0"/>
    <xf numFmtId="0" fontId="6" fillId="0" borderId="0"/>
    <xf numFmtId="43" fontId="21" fillId="0" borderId="0" applyFont="0" applyFill="0" applyBorder="0" applyAlignment="0" applyProtection="0"/>
    <xf numFmtId="0" fontId="5"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1" fillId="0" borderId="0" applyNumberFormat="0" applyFill="0" applyBorder="0" applyAlignment="0" applyProtection="0"/>
  </cellStyleXfs>
  <cellXfs count="109">
    <xf numFmtId="0" fontId="0" fillId="0" borderId="0" xfId="0"/>
    <xf numFmtId="0" fontId="0" fillId="0" borderId="0" xfId="0" applyBorder="1"/>
    <xf numFmtId="0" fontId="19" fillId="0" borderId="0" xfId="0" applyFont="1" applyBorder="1" applyAlignment="1"/>
    <xf numFmtId="0" fontId="0" fillId="0" borderId="0" xfId="0" applyBorder="1"/>
    <xf numFmtId="0" fontId="19" fillId="0" borderId="0" xfId="0" applyFont="1" applyBorder="1" applyAlignment="1"/>
    <xf numFmtId="0" fontId="21" fillId="0" borderId="0" xfId="0" applyFont="1"/>
    <xf numFmtId="0" fontId="0" fillId="0" borderId="0" xfId="0"/>
    <xf numFmtId="0" fontId="19" fillId="0" borderId="0" xfId="0" applyFont="1" applyBorder="1" applyAlignment="1">
      <alignment horizontal="left"/>
    </xf>
    <xf numFmtId="0" fontId="43" fillId="0" borderId="0" xfId="0" applyFont="1" applyBorder="1" applyAlignment="1">
      <alignment horizontal="left"/>
    </xf>
    <xf numFmtId="0" fontId="43" fillId="26" borderId="0" xfId="0" applyFont="1" applyFill="1" applyAlignment="1"/>
    <xf numFmtId="0" fontId="44" fillId="26" borderId="0" xfId="0" applyFont="1" applyFill="1"/>
    <xf numFmtId="0" fontId="20" fillId="26" borderId="0" xfId="0" applyFont="1" applyFill="1"/>
    <xf numFmtId="0" fontId="44" fillId="26" borderId="0" xfId="0" applyFont="1" applyFill="1" applyBorder="1"/>
    <xf numFmtId="0" fontId="19" fillId="26" borderId="0" xfId="0" applyFont="1" applyFill="1"/>
    <xf numFmtId="0" fontId="19" fillId="26" borderId="0" xfId="0" applyFont="1" applyFill="1" applyBorder="1" applyAlignment="1">
      <alignment horizontal="left" vertical="center"/>
    </xf>
    <xf numFmtId="0" fontId="19" fillId="26" borderId="0" xfId="0" applyFont="1" applyFill="1" applyBorder="1" applyAlignment="1">
      <alignment horizontal="right" textRotation="90" wrapText="1"/>
    </xf>
    <xf numFmtId="0" fontId="19" fillId="26" borderId="0" xfId="0" applyFont="1" applyFill="1" applyAlignment="1">
      <alignment horizontal="center" vertical="center"/>
    </xf>
    <xf numFmtId="0" fontId="20" fillId="26" borderId="11" xfId="0" applyFont="1" applyFill="1" applyBorder="1" applyAlignment="1">
      <alignment horizontal="right"/>
    </xf>
    <xf numFmtId="0" fontId="20" fillId="26" borderId="11" xfId="0" applyFont="1" applyFill="1" applyBorder="1" applyAlignment="1">
      <alignment horizontal="left"/>
    </xf>
    <xf numFmtId="0" fontId="45" fillId="26" borderId="0" xfId="0" applyFont="1" applyFill="1"/>
    <xf numFmtId="0" fontId="41" fillId="25" borderId="13" xfId="0" applyFont="1" applyFill="1" applyBorder="1" applyAlignment="1">
      <alignment horizontal="right"/>
    </xf>
    <xf numFmtId="0" fontId="47" fillId="0" borderId="10" xfId="100" applyFont="1" applyBorder="1" applyAlignment="1">
      <alignment horizontal="right"/>
    </xf>
    <xf numFmtId="0" fontId="49" fillId="0" borderId="10" xfId="100" applyFont="1" applyFill="1" applyBorder="1" applyAlignment="1">
      <alignment horizontal="right"/>
    </xf>
    <xf numFmtId="0" fontId="40" fillId="25" borderId="14" xfId="0" applyFont="1" applyFill="1" applyBorder="1" applyAlignment="1">
      <alignment horizontal="right" textRotation="90" wrapText="1"/>
    </xf>
    <xf numFmtId="0" fontId="20" fillId="26" borderId="0" xfId="0" applyFont="1" applyFill="1" applyAlignment="1">
      <alignment horizontal="right"/>
    </xf>
    <xf numFmtId="0" fontId="47" fillId="0" borderId="0" xfId="98" applyFont="1" applyAlignment="1"/>
    <xf numFmtId="0" fontId="43" fillId="26" borderId="0" xfId="0" applyFont="1" applyFill="1" applyAlignment="1">
      <alignment horizontal="right"/>
    </xf>
    <xf numFmtId="2" fontId="0" fillId="0" borderId="0" xfId="0" applyNumberFormat="1"/>
    <xf numFmtId="0" fontId="20" fillId="26" borderId="11" xfId="0" applyFont="1" applyFill="1" applyBorder="1"/>
    <xf numFmtId="0" fontId="20" fillId="26" borderId="12" xfId="0" applyFont="1" applyFill="1" applyBorder="1"/>
    <xf numFmtId="0" fontId="19" fillId="26" borderId="14" xfId="0" applyFont="1" applyFill="1" applyBorder="1" applyAlignment="1">
      <alignment horizontal="right" textRotation="90" wrapText="1"/>
    </xf>
    <xf numFmtId="4" fontId="20" fillId="26" borderId="13" xfId="0" applyNumberFormat="1" applyFont="1" applyFill="1" applyBorder="1" applyAlignment="1">
      <alignment horizontal="right"/>
    </xf>
    <xf numFmtId="4" fontId="20" fillId="26" borderId="22" xfId="0" applyNumberFormat="1" applyFont="1" applyFill="1" applyBorder="1" applyAlignment="1">
      <alignment horizontal="right"/>
    </xf>
    <xf numFmtId="0" fontId="20" fillId="26" borderId="13" xfId="0" applyFont="1" applyFill="1" applyBorder="1" applyAlignment="1">
      <alignment horizontal="right"/>
    </xf>
    <xf numFmtId="0" fontId="20" fillId="26" borderId="22" xfId="0" applyFont="1" applyFill="1" applyBorder="1" applyAlignment="1">
      <alignment horizontal="right"/>
    </xf>
    <xf numFmtId="0" fontId="47" fillId="0" borderId="21" xfId="98" applyFont="1" applyBorder="1" applyAlignment="1">
      <alignment vertical="center"/>
    </xf>
    <xf numFmtId="0" fontId="0" fillId="0" borderId="0" xfId="0" applyFill="1"/>
    <xf numFmtId="44" fontId="42" fillId="24" borderId="0" xfId="105" applyFont="1" applyFill="1"/>
    <xf numFmtId="0" fontId="49" fillId="0" borderId="10" xfId="100" applyFont="1" applyBorder="1" applyAlignment="1">
      <alignment horizontal="right"/>
    </xf>
    <xf numFmtId="2" fontId="48" fillId="0" borderId="0" xfId="0" applyNumberFormat="1" applyFont="1"/>
    <xf numFmtId="2" fontId="20" fillId="26" borderId="11" xfId="0" applyNumberFormat="1" applyFont="1" applyFill="1" applyBorder="1"/>
    <xf numFmtId="2" fontId="21" fillId="0" borderId="0" xfId="98" applyNumberFormat="1" applyFont="1"/>
    <xf numFmtId="0" fontId="21" fillId="0" borderId="0" xfId="98" applyFont="1"/>
    <xf numFmtId="0" fontId="21" fillId="0" borderId="0" xfId="98" applyFont="1"/>
    <xf numFmtId="0" fontId="21" fillId="0" borderId="0" xfId="98" applyFont="1"/>
    <xf numFmtId="0" fontId="21" fillId="0" borderId="0" xfId="98" applyFont="1"/>
    <xf numFmtId="0" fontId="21" fillId="0" borderId="0" xfId="98" applyFont="1"/>
    <xf numFmtId="0" fontId="46" fillId="0" borderId="10" xfId="100" applyFont="1" applyBorder="1" applyAlignment="1">
      <alignment horizontal="center"/>
    </xf>
    <xf numFmtId="0" fontId="47" fillId="0" borderId="0" xfId="98" applyFont="1" applyAlignment="1">
      <alignment horizontal="left"/>
    </xf>
    <xf numFmtId="1" fontId="21" fillId="0" borderId="23" xfId="1" applyNumberFormat="1" applyFont="1" applyBorder="1" applyAlignment="1">
      <alignment horizontal="center" vertical="center"/>
    </xf>
    <xf numFmtId="1" fontId="21" fillId="0" borderId="0" xfId="1" applyNumberFormat="1" applyFont="1" applyAlignment="1">
      <alignment horizontal="center" vertical="center"/>
    </xf>
    <xf numFmtId="44" fontId="42" fillId="0" borderId="23" xfId="105" applyFont="1" applyBorder="1" applyAlignment="1">
      <alignment horizontal="center" vertical="center"/>
    </xf>
    <xf numFmtId="44" fontId="42" fillId="0" borderId="0" xfId="105" applyFont="1" applyAlignment="1">
      <alignment horizontal="center" vertical="center"/>
    </xf>
    <xf numFmtId="0" fontId="47" fillId="24" borderId="21" xfId="98" applyFont="1" applyFill="1" applyBorder="1" applyAlignment="1">
      <alignment horizontal="left" vertical="center"/>
    </xf>
    <xf numFmtId="0" fontId="0" fillId="24" borderId="0" xfId="0" applyFill="1" applyAlignment="1">
      <alignment horizontal="left" wrapText="1"/>
    </xf>
    <xf numFmtId="164" fontId="46" fillId="25" borderId="20" xfId="107" applyNumberFormat="1" applyFont="1" applyFill="1" applyBorder="1" applyAlignment="1">
      <alignment horizontal="left" vertical="center" wrapText="1"/>
    </xf>
    <xf numFmtId="164" fontId="46" fillId="25" borderId="18" xfId="107" applyNumberFormat="1" applyFont="1" applyFill="1" applyBorder="1" applyAlignment="1">
      <alignment horizontal="left" vertical="center" wrapText="1"/>
    </xf>
    <xf numFmtId="164" fontId="46" fillId="25" borderId="16" xfId="107" applyNumberFormat="1" applyFont="1" applyFill="1" applyBorder="1" applyAlignment="1">
      <alignment horizontal="left" vertical="center" wrapText="1"/>
    </xf>
    <xf numFmtId="164" fontId="46" fillId="25" borderId="20" xfId="107" applyNumberFormat="1" applyFont="1" applyFill="1" applyBorder="1" applyAlignment="1">
      <alignment horizontal="right" vertical="center" wrapText="1"/>
    </xf>
    <xf numFmtId="164" fontId="46" fillId="25" borderId="18" xfId="107" applyNumberFormat="1" applyFont="1" applyFill="1" applyBorder="1" applyAlignment="1">
      <alignment horizontal="right" vertical="center" wrapText="1"/>
    </xf>
    <xf numFmtId="164" fontId="46" fillId="25" borderId="16" xfId="107" applyNumberFormat="1" applyFont="1" applyFill="1" applyBorder="1" applyAlignment="1">
      <alignment horizontal="right" vertical="center" wrapText="1"/>
    </xf>
    <xf numFmtId="164" fontId="46" fillId="25" borderId="19" xfId="107" applyNumberFormat="1" applyFont="1" applyFill="1" applyBorder="1" applyAlignment="1">
      <alignment horizontal="right" vertical="center" wrapText="1"/>
    </xf>
    <xf numFmtId="164" fontId="46" fillId="25" borderId="17" xfId="107" applyNumberFormat="1" applyFont="1" applyFill="1" applyBorder="1" applyAlignment="1">
      <alignment horizontal="right" vertical="center" wrapText="1"/>
    </xf>
    <xf numFmtId="164" fontId="46" fillId="25" borderId="15" xfId="107" applyNumberFormat="1" applyFont="1" applyFill="1" applyBorder="1" applyAlignment="1">
      <alignment horizontal="right" vertical="center" wrapText="1"/>
    </xf>
    <xf numFmtId="0" fontId="43" fillId="0" borderId="0" xfId="0" applyFont="1" applyFill="1" applyAlignment="1">
      <alignment horizontal="left"/>
    </xf>
    <xf numFmtId="0" fontId="43" fillId="26" borderId="0" xfId="0" applyFont="1" applyFill="1" applyAlignment="1">
      <alignment horizontal="right"/>
    </xf>
    <xf numFmtId="0" fontId="19" fillId="26" borderId="0" xfId="98" applyFont="1" applyFill="1" applyBorder="1" applyAlignment="1">
      <alignment horizontal="left" wrapText="1"/>
    </xf>
    <xf numFmtId="0" fontId="19" fillId="26" borderId="0" xfId="98" applyFont="1" applyFill="1" applyAlignment="1">
      <alignment wrapText="1"/>
    </xf>
    <xf numFmtId="0" fontId="21" fillId="26" borderId="0" xfId="98" applyFont="1" applyFill="1"/>
    <xf numFmtId="0" fontId="47" fillId="26" borderId="0" xfId="98" applyFont="1" applyFill="1"/>
    <xf numFmtId="0" fontId="20" fillId="26" borderId="0" xfId="98" applyFont="1" applyFill="1"/>
    <xf numFmtId="0" fontId="47" fillId="24" borderId="24" xfId="98" applyFont="1" applyFill="1" applyBorder="1" applyProtection="1">
      <protection locked="0"/>
    </xf>
    <xf numFmtId="0" fontId="46" fillId="26" borderId="0" xfId="118" applyFont="1" applyFill="1" applyBorder="1" applyAlignment="1">
      <alignment horizontal="left"/>
    </xf>
    <xf numFmtId="165" fontId="46" fillId="0" borderId="0" xfId="118" applyNumberFormat="1" applyFont="1" applyFill="1" applyBorder="1" applyAlignment="1">
      <alignment horizontal="left"/>
    </xf>
    <xf numFmtId="0" fontId="50" fillId="26" borderId="0" xfId="118" applyFont="1" applyFill="1" applyBorder="1" applyAlignment="1"/>
    <xf numFmtId="0" fontId="52" fillId="26" borderId="0" xfId="119" applyFont="1" applyFill="1" applyAlignment="1">
      <alignment horizontal="left" wrapText="1"/>
    </xf>
    <xf numFmtId="0" fontId="52" fillId="26" borderId="0" xfId="119" applyFont="1" applyFill="1" applyAlignment="1">
      <alignment wrapText="1"/>
    </xf>
    <xf numFmtId="0" fontId="21" fillId="26" borderId="0" xfId="98" applyFont="1" applyFill="1" applyAlignment="1"/>
    <xf numFmtId="0" fontId="21" fillId="24" borderId="24" xfId="98" applyFont="1" applyFill="1" applyBorder="1" applyAlignment="1" applyProtection="1">
      <alignment horizontal="center" wrapText="1"/>
      <protection locked="0"/>
    </xf>
    <xf numFmtId="0" fontId="42" fillId="26" borderId="0" xfId="98" applyFont="1" applyFill="1" applyAlignment="1">
      <alignment horizontal="left" wrapText="1"/>
    </xf>
    <xf numFmtId="0" fontId="51" fillId="26" borderId="0" xfId="119" applyFill="1"/>
    <xf numFmtId="0" fontId="21" fillId="26" borderId="0" xfId="98" applyFont="1" applyFill="1" applyAlignment="1">
      <alignment horizontal="center"/>
    </xf>
    <xf numFmtId="0" fontId="47" fillId="27" borderId="25" xfId="98" applyFont="1" applyFill="1" applyBorder="1" applyAlignment="1">
      <alignment horizontal="left"/>
    </xf>
    <xf numFmtId="0" fontId="47" fillId="27" borderId="23" xfId="98" applyFont="1" applyFill="1" applyBorder="1" applyAlignment="1">
      <alignment horizontal="left"/>
    </xf>
    <xf numFmtId="0" fontId="47" fillId="27" borderId="26" xfId="98" applyFont="1" applyFill="1" applyBorder="1" applyAlignment="1">
      <alignment horizontal="left"/>
    </xf>
    <xf numFmtId="0" fontId="53" fillId="26" borderId="25" xfId="98" applyFont="1" applyFill="1" applyBorder="1" applyAlignment="1">
      <alignment horizontal="center" vertical="top" wrapText="1"/>
    </xf>
    <xf numFmtId="0" fontId="54" fillId="26" borderId="23" xfId="98" applyFont="1" applyFill="1" applyBorder="1" applyAlignment="1">
      <alignment horizontal="center" vertical="top" wrapText="1"/>
    </xf>
    <xf numFmtId="0" fontId="54" fillId="26" borderId="26" xfId="98" applyFont="1" applyFill="1" applyBorder="1" applyAlignment="1">
      <alignment horizontal="center" vertical="top" wrapText="1"/>
    </xf>
    <xf numFmtId="0" fontId="54" fillId="26" borderId="25" xfId="98" applyFont="1" applyFill="1" applyBorder="1" applyAlignment="1">
      <alignment horizontal="center" vertical="top" wrapText="1"/>
    </xf>
    <xf numFmtId="0" fontId="54" fillId="26" borderId="0" xfId="98" applyFont="1" applyFill="1" applyAlignment="1">
      <alignment wrapText="1"/>
    </xf>
    <xf numFmtId="0" fontId="54" fillId="25" borderId="27" xfId="98" applyFont="1" applyFill="1" applyBorder="1" applyAlignment="1">
      <alignment horizontal="center" wrapText="1"/>
    </xf>
    <xf numFmtId="0" fontId="54" fillId="25" borderId="28" xfId="98" applyFont="1" applyFill="1" applyBorder="1" applyAlignment="1">
      <alignment horizontal="center" wrapText="1"/>
    </xf>
    <xf numFmtId="0" fontId="54" fillId="25" borderId="29" xfId="98" applyFont="1" applyFill="1" applyBorder="1" applyAlignment="1">
      <alignment horizontal="center" wrapText="1"/>
    </xf>
    <xf numFmtId="0" fontId="54" fillId="26" borderId="0" xfId="98" applyFont="1" applyFill="1" applyAlignment="1">
      <alignment horizontal="center" wrapText="1"/>
    </xf>
    <xf numFmtId="0" fontId="55" fillId="26" borderId="11" xfId="98" applyFont="1" applyFill="1" applyBorder="1" applyAlignment="1">
      <alignment wrapText="1"/>
    </xf>
    <xf numFmtId="0" fontId="21" fillId="26" borderId="13" xfId="98" applyFont="1" applyFill="1" applyBorder="1" applyAlignment="1">
      <alignment horizontal="center"/>
    </xf>
    <xf numFmtId="0" fontId="21" fillId="26" borderId="11" xfId="98" applyFont="1" applyFill="1" applyBorder="1" applyAlignment="1">
      <alignment horizontal="center"/>
    </xf>
    <xf numFmtId="0" fontId="21" fillId="26" borderId="30" xfId="98" applyFont="1" applyFill="1" applyBorder="1" applyAlignment="1">
      <alignment horizontal="center"/>
    </xf>
    <xf numFmtId="0" fontId="21" fillId="24" borderId="13" xfId="98" applyFont="1" applyFill="1" applyBorder="1" applyAlignment="1" applyProtection="1">
      <alignment horizontal="center"/>
      <protection locked="0"/>
    </xf>
    <xf numFmtId="0" fontId="21" fillId="24" borderId="11" xfId="98" applyFont="1" applyFill="1" applyBorder="1" applyAlignment="1" applyProtection="1">
      <alignment horizontal="center"/>
      <protection locked="0"/>
    </xf>
    <xf numFmtId="0" fontId="21" fillId="24" borderId="30" xfId="98" applyFont="1" applyFill="1" applyBorder="1" applyAlignment="1" applyProtection="1">
      <alignment horizontal="center"/>
      <protection locked="0"/>
    </xf>
    <xf numFmtId="0" fontId="21" fillId="28" borderId="0" xfId="98" applyFont="1" applyFill="1" applyBorder="1"/>
    <xf numFmtId="0" fontId="21" fillId="28" borderId="31" xfId="98" applyFont="1" applyFill="1" applyBorder="1"/>
    <xf numFmtId="0" fontId="21" fillId="26" borderId="10" xfId="98" applyFont="1" applyFill="1" applyBorder="1"/>
    <xf numFmtId="0" fontId="49" fillId="26" borderId="0" xfId="98" applyFont="1" applyFill="1"/>
    <xf numFmtId="0" fontId="21" fillId="26" borderId="0" xfId="98" applyFont="1" applyFill="1" applyAlignment="1">
      <alignment wrapText="1"/>
    </xf>
    <xf numFmtId="0" fontId="56" fillId="0" borderId="0" xfId="118" applyFont="1" applyAlignment="1">
      <alignment horizontal="left"/>
    </xf>
    <xf numFmtId="0" fontId="42" fillId="26" borderId="0" xfId="98" applyFont="1" applyFill="1"/>
    <xf numFmtId="0" fontId="45" fillId="26" borderId="0" xfId="98" applyFont="1" applyFill="1"/>
  </cellXfs>
  <cellStyles count="12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9"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8"/>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3"/>
    <cellStyle name="Normal 4 15" xfId="11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2"/>
    <cellStyle name="Note 2" xfId="5"/>
    <cellStyle name="Note 3" xfId="89"/>
    <cellStyle name="Note 4" xfId="42"/>
    <cellStyle name="Note 4 2" xfId="99"/>
    <cellStyle name="Output 2" xfId="84"/>
    <cellStyle name="Output 3" xfId="43"/>
    <cellStyle name="Percent 2" xfId="111"/>
    <cellStyle name="Percent 3" xfId="114"/>
    <cellStyle name="Percent 4" xfId="11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91916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I28" sqref="I28"/>
    </sheetView>
  </sheetViews>
  <sheetFormatPr defaultRowHeight="12.75" x14ac:dyDescent="0.2"/>
  <cols>
    <col min="1" max="3" width="9.42578125" customWidth="1"/>
    <col min="4" max="7" width="8.85546875" customWidth="1"/>
    <col min="8" max="9" width="8.85546875" style="6" customWidth="1"/>
    <col min="10" max="10" width="12.42578125" bestFit="1" customWidth="1"/>
  </cols>
  <sheetData>
    <row r="1" spans="1:13" ht="15.75" x14ac:dyDescent="0.25">
      <c r="A1" s="8" t="s">
        <v>0</v>
      </c>
      <c r="B1" s="7"/>
      <c r="C1" s="7"/>
      <c r="D1" s="7"/>
      <c r="E1" s="4"/>
      <c r="F1" s="4"/>
      <c r="G1" s="4"/>
      <c r="H1" s="4"/>
      <c r="I1" s="4"/>
      <c r="J1" s="4"/>
    </row>
    <row r="2" spans="1:13" ht="15.75" x14ac:dyDescent="0.25">
      <c r="A2" s="2"/>
      <c r="B2" s="1"/>
      <c r="C2" s="3"/>
      <c r="D2" s="3"/>
      <c r="E2" s="3"/>
      <c r="F2" s="3"/>
      <c r="G2" s="3"/>
      <c r="H2" s="3"/>
      <c r="I2" s="3"/>
      <c r="J2" s="3"/>
      <c r="K2" s="3"/>
    </row>
    <row r="3" spans="1:13" s="5" customFormat="1" x14ac:dyDescent="0.2">
      <c r="A3" s="47"/>
      <c r="B3" s="47"/>
      <c r="C3" s="47"/>
      <c r="D3" s="38" t="s">
        <v>6</v>
      </c>
      <c r="E3" s="21" t="s">
        <v>7</v>
      </c>
      <c r="F3" s="21" t="s">
        <v>8</v>
      </c>
      <c r="G3" s="21" t="s">
        <v>9</v>
      </c>
      <c r="H3" s="21" t="s">
        <v>10</v>
      </c>
      <c r="I3" s="21" t="s">
        <v>11</v>
      </c>
      <c r="J3" s="22" t="s">
        <v>25</v>
      </c>
    </row>
    <row r="4" spans="1:13" x14ac:dyDescent="0.2">
      <c r="A4" s="48" t="s">
        <v>26</v>
      </c>
      <c r="B4" s="48"/>
      <c r="C4" s="48"/>
      <c r="D4" s="41">
        <f>'Pricing Score Calculation'!E5</f>
        <v>30</v>
      </c>
      <c r="E4" s="43">
        <v>20</v>
      </c>
      <c r="F4" s="43">
        <v>12.299999999999999</v>
      </c>
      <c r="G4" s="43">
        <v>4</v>
      </c>
      <c r="H4" s="43">
        <v>15.6</v>
      </c>
      <c r="I4" s="43">
        <v>4</v>
      </c>
      <c r="J4" s="39">
        <f>SUM(D4:I4)</f>
        <v>85.899999999999991</v>
      </c>
      <c r="K4" s="6"/>
      <c r="L4" s="6"/>
      <c r="M4" s="6"/>
    </row>
    <row r="5" spans="1:13" x14ac:dyDescent="0.2">
      <c r="A5" s="48" t="s">
        <v>28</v>
      </c>
      <c r="B5" s="48"/>
      <c r="C5" s="48"/>
      <c r="D5" s="41">
        <f>'Pricing Score Calculation'!E6</f>
        <v>25.030946730589047</v>
      </c>
      <c r="E5" s="43">
        <v>20.5</v>
      </c>
      <c r="F5" s="43">
        <v>12.299999999999999</v>
      </c>
      <c r="G5" s="43">
        <v>4.2</v>
      </c>
      <c r="H5" s="43">
        <v>16.399999999999999</v>
      </c>
      <c r="I5" s="43">
        <v>4.2</v>
      </c>
      <c r="J5" s="39">
        <f>SUM(D5:I5)</f>
        <v>82.630946730589059</v>
      </c>
      <c r="K5" s="6"/>
      <c r="L5" s="6"/>
      <c r="M5" s="6"/>
    </row>
    <row r="6" spans="1:13" x14ac:dyDescent="0.2">
      <c r="A6" s="6"/>
      <c r="B6" s="6"/>
      <c r="C6" s="6"/>
      <c r="D6" s="6"/>
      <c r="E6" s="6"/>
      <c r="F6" s="6"/>
      <c r="G6" s="6"/>
      <c r="J6" s="6"/>
      <c r="K6" s="6"/>
      <c r="L6" s="6"/>
      <c r="M6" s="6"/>
    </row>
    <row r="7" spans="1:13" x14ac:dyDescent="0.2">
      <c r="A7" s="6"/>
      <c r="B7" s="6"/>
      <c r="C7" s="6"/>
      <c r="D7" s="6"/>
      <c r="E7" s="6"/>
      <c r="F7" s="6"/>
      <c r="G7" s="6"/>
      <c r="J7" s="6"/>
      <c r="K7" s="6"/>
      <c r="L7" s="6"/>
      <c r="M7" s="6"/>
    </row>
    <row r="8" spans="1:13" x14ac:dyDescent="0.2">
      <c r="A8" s="6"/>
      <c r="B8" s="6"/>
      <c r="C8" s="6"/>
      <c r="D8" s="6"/>
      <c r="E8" s="6"/>
      <c r="F8" s="6"/>
      <c r="G8" s="6"/>
      <c r="J8" s="6"/>
      <c r="K8" s="6"/>
      <c r="L8" s="6"/>
      <c r="M8" s="6"/>
    </row>
    <row r="9" spans="1:13" x14ac:dyDescent="0.2">
      <c r="A9" s="6"/>
      <c r="B9" s="6"/>
      <c r="C9" s="6"/>
      <c r="D9" s="6"/>
      <c r="E9" s="6"/>
      <c r="F9" s="6"/>
      <c r="G9" s="6"/>
      <c r="J9" s="6"/>
      <c r="K9" s="6"/>
      <c r="L9" s="6"/>
      <c r="M9" s="6"/>
    </row>
    <row r="10" spans="1:13" x14ac:dyDescent="0.2">
      <c r="A10" s="6"/>
      <c r="B10" s="6"/>
      <c r="C10" s="6"/>
      <c r="D10" s="6"/>
      <c r="E10" s="6"/>
      <c r="F10" s="6"/>
      <c r="G10" s="6"/>
      <c r="J10" s="6"/>
      <c r="K10" s="6"/>
      <c r="L10" s="6"/>
      <c r="M10" s="6"/>
    </row>
    <row r="11" spans="1:13" x14ac:dyDescent="0.2">
      <c r="A11" s="6"/>
      <c r="B11" s="6"/>
      <c r="C11" s="6"/>
      <c r="D11" s="6"/>
      <c r="E11" s="6"/>
      <c r="F11" s="6"/>
      <c r="G11" s="6"/>
      <c r="J11" s="6"/>
      <c r="K11" s="6"/>
      <c r="L11" s="6"/>
      <c r="M11" s="6"/>
    </row>
    <row r="12" spans="1:13" x14ac:dyDescent="0.2">
      <c r="A12" s="6"/>
      <c r="B12" s="6"/>
      <c r="C12" s="6"/>
      <c r="D12" s="6"/>
      <c r="E12" s="6"/>
      <c r="F12" s="6"/>
      <c r="G12" s="6"/>
      <c r="J12" s="6"/>
      <c r="K12" s="6"/>
      <c r="L12" s="6"/>
      <c r="M12" s="6"/>
    </row>
    <row r="13" spans="1:13" x14ac:dyDescent="0.2">
      <c r="A13" s="6"/>
      <c r="B13" s="6"/>
      <c r="C13" s="6"/>
      <c r="D13" s="6"/>
      <c r="E13" s="6"/>
      <c r="F13" s="6"/>
      <c r="G13" s="6"/>
      <c r="J13" s="6"/>
      <c r="K13" s="6"/>
      <c r="L13" s="6"/>
      <c r="M13" s="6"/>
    </row>
    <row r="14" spans="1:13" x14ac:dyDescent="0.2">
      <c r="A14" s="6"/>
      <c r="B14" s="6"/>
      <c r="C14" s="6"/>
      <c r="D14" s="6"/>
      <c r="E14" s="6"/>
      <c r="F14" s="6"/>
      <c r="G14" s="6"/>
      <c r="J14" s="6"/>
      <c r="K14" s="6"/>
      <c r="L14" s="6"/>
      <c r="M14" s="6"/>
    </row>
    <row r="15" spans="1:13" x14ac:dyDescent="0.2">
      <c r="A15" s="6"/>
      <c r="B15" s="6"/>
      <c r="C15" s="6"/>
      <c r="D15" s="6"/>
      <c r="E15" s="6"/>
      <c r="F15" s="6"/>
      <c r="G15" s="6"/>
      <c r="J15" s="6"/>
      <c r="K15" s="6"/>
      <c r="L15" s="6"/>
      <c r="M15" s="6"/>
    </row>
    <row r="16" spans="1:13" x14ac:dyDescent="0.2">
      <c r="A16" s="6"/>
      <c r="B16" s="6"/>
      <c r="C16" s="6"/>
      <c r="D16" s="6"/>
      <c r="E16" s="6"/>
      <c r="F16" s="6"/>
      <c r="G16" s="6"/>
      <c r="J16" s="6"/>
      <c r="K16" s="6"/>
      <c r="L16" s="6"/>
      <c r="M16" s="6"/>
    </row>
    <row r="17" spans="1:13" x14ac:dyDescent="0.2">
      <c r="A17" s="6"/>
      <c r="B17" s="6"/>
      <c r="C17" s="6"/>
      <c r="D17" s="6"/>
      <c r="E17" s="6"/>
      <c r="F17" s="6"/>
      <c r="G17" s="6"/>
      <c r="J17" s="6"/>
      <c r="K17" s="6"/>
      <c r="L17" s="6"/>
      <c r="M17" s="6"/>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workbookViewId="0">
      <selection activeCell="E4" sqref="E4:I5"/>
    </sheetView>
  </sheetViews>
  <sheetFormatPr defaultRowHeight="12.75" x14ac:dyDescent="0.2"/>
  <cols>
    <col min="11" max="11" width="14.42578125" bestFit="1" customWidth="1"/>
  </cols>
  <sheetData>
    <row r="1" spans="1:20" ht="15.75" x14ac:dyDescent="0.25">
      <c r="A1" s="8" t="s">
        <v>0</v>
      </c>
      <c r="B1" s="7"/>
      <c r="C1" s="7"/>
      <c r="D1" s="7"/>
      <c r="E1" s="4"/>
      <c r="F1" s="4"/>
      <c r="G1" s="4"/>
      <c r="H1" s="4"/>
      <c r="I1" s="4"/>
    </row>
    <row r="2" spans="1:20" ht="15.75" x14ac:dyDescent="0.25">
      <c r="A2" s="4"/>
      <c r="B2" s="3"/>
      <c r="C2" s="3"/>
      <c r="D2" s="3"/>
      <c r="E2" s="3"/>
      <c r="F2" s="3"/>
      <c r="G2" s="3"/>
      <c r="H2" s="3"/>
      <c r="I2" s="3"/>
    </row>
    <row r="3" spans="1:20" x14ac:dyDescent="0.2">
      <c r="A3" s="47"/>
      <c r="B3" s="47"/>
      <c r="C3" s="47"/>
      <c r="D3" s="38" t="s">
        <v>6</v>
      </c>
      <c r="E3" s="21" t="s">
        <v>7</v>
      </c>
      <c r="F3" s="21" t="s">
        <v>8</v>
      </c>
      <c r="G3" s="21" t="s">
        <v>9</v>
      </c>
      <c r="H3" s="21" t="s">
        <v>10</v>
      </c>
      <c r="I3" s="21" t="s">
        <v>11</v>
      </c>
      <c r="J3" s="22" t="s">
        <v>25</v>
      </c>
      <c r="K3" s="5"/>
      <c r="L3" s="5"/>
      <c r="M3" s="5"/>
      <c r="N3" s="5"/>
      <c r="O3" s="5"/>
      <c r="P3" s="5"/>
      <c r="Q3" s="5"/>
      <c r="R3" s="5"/>
      <c r="S3" s="5"/>
      <c r="T3" s="5"/>
    </row>
    <row r="4" spans="1:20" x14ac:dyDescent="0.2">
      <c r="A4" s="48" t="s">
        <v>26</v>
      </c>
      <c r="B4" s="48"/>
      <c r="C4" s="48"/>
      <c r="D4" s="41">
        <f>'Pricing Score Calculation'!E5</f>
        <v>30</v>
      </c>
      <c r="E4" s="44">
        <v>20</v>
      </c>
      <c r="F4" s="44">
        <v>12</v>
      </c>
      <c r="G4" s="44">
        <v>3.5</v>
      </c>
      <c r="H4" s="44">
        <v>16</v>
      </c>
      <c r="I4" s="44">
        <v>4</v>
      </c>
      <c r="J4" s="39">
        <f>SUM(D4:I4)</f>
        <v>85.5</v>
      </c>
      <c r="K4" s="6"/>
      <c r="L4" s="6"/>
      <c r="M4" s="6"/>
      <c r="N4" s="6"/>
      <c r="O4" s="6"/>
      <c r="P4" s="6"/>
      <c r="Q4" s="6"/>
      <c r="R4" s="6"/>
      <c r="S4" s="6"/>
      <c r="T4" s="6"/>
    </row>
    <row r="5" spans="1:20" x14ac:dyDescent="0.2">
      <c r="A5" s="48" t="s">
        <v>28</v>
      </c>
      <c r="B5" s="48"/>
      <c r="C5" s="48"/>
      <c r="D5" s="41">
        <f>'Pricing Score Calculation'!E6</f>
        <v>25.030946730589047</v>
      </c>
      <c r="E5" s="44">
        <v>22.5</v>
      </c>
      <c r="F5" s="44">
        <v>13.5</v>
      </c>
      <c r="G5" s="44">
        <v>4.5</v>
      </c>
      <c r="H5" s="44">
        <v>18</v>
      </c>
      <c r="I5" s="44">
        <v>4</v>
      </c>
      <c r="J5" s="39">
        <f>SUM(D5:I5)</f>
        <v>87.530946730589051</v>
      </c>
      <c r="K5" s="6"/>
      <c r="L5" s="6"/>
      <c r="M5" s="6"/>
      <c r="N5" s="6"/>
      <c r="O5" s="6"/>
      <c r="P5" s="6"/>
      <c r="Q5" s="6"/>
      <c r="R5" s="6"/>
      <c r="S5" s="6"/>
      <c r="T5" s="6"/>
    </row>
    <row r="6" spans="1:20" x14ac:dyDescent="0.2">
      <c r="A6" s="6"/>
      <c r="B6" s="6"/>
      <c r="C6" s="6"/>
      <c r="D6" s="6"/>
      <c r="E6" s="6"/>
      <c r="F6" s="6"/>
      <c r="G6" s="6"/>
      <c r="H6" s="6"/>
      <c r="I6" s="6"/>
      <c r="J6" s="6"/>
      <c r="K6" s="6"/>
      <c r="L6" s="6"/>
      <c r="M6" s="6"/>
      <c r="N6" s="6"/>
      <c r="O6" s="6"/>
      <c r="P6" s="6"/>
      <c r="Q6" s="6"/>
      <c r="R6" s="6"/>
      <c r="S6" s="6"/>
      <c r="T6" s="6"/>
    </row>
    <row r="7" spans="1:20" x14ac:dyDescent="0.2">
      <c r="A7" s="6"/>
      <c r="B7" s="6"/>
      <c r="C7" s="6"/>
      <c r="D7" s="6"/>
      <c r="E7" s="6"/>
      <c r="F7" s="6"/>
      <c r="G7" s="6"/>
      <c r="H7" s="6"/>
      <c r="I7" s="6"/>
      <c r="J7" s="6"/>
      <c r="K7" s="6"/>
      <c r="L7" s="6"/>
      <c r="M7" s="6"/>
      <c r="N7" s="6"/>
      <c r="O7" s="6"/>
      <c r="P7" s="6"/>
      <c r="Q7" s="6"/>
      <c r="R7" s="6"/>
      <c r="S7" s="6"/>
      <c r="T7" s="6"/>
    </row>
    <row r="8" spans="1:20" x14ac:dyDescent="0.2">
      <c r="A8" s="6"/>
      <c r="B8" s="6"/>
      <c r="C8" s="6"/>
      <c r="D8" s="6"/>
      <c r="E8" s="6"/>
      <c r="F8" s="6"/>
      <c r="G8" s="6"/>
      <c r="H8" s="6"/>
      <c r="I8" s="6"/>
      <c r="J8" s="6"/>
      <c r="K8" s="6"/>
      <c r="L8" s="6"/>
      <c r="M8" s="6"/>
      <c r="N8" s="6"/>
      <c r="O8" s="6"/>
      <c r="P8" s="6"/>
      <c r="Q8" s="6"/>
      <c r="R8" s="6"/>
      <c r="S8" s="6"/>
      <c r="T8" s="6"/>
    </row>
    <row r="9" spans="1:20" x14ac:dyDescent="0.2">
      <c r="A9" s="6"/>
      <c r="B9" s="6"/>
      <c r="C9" s="6"/>
      <c r="D9" s="6"/>
      <c r="E9" s="6"/>
      <c r="F9" s="6"/>
      <c r="G9" s="6"/>
      <c r="H9" s="6"/>
      <c r="I9" s="6"/>
      <c r="J9" s="6"/>
      <c r="K9" s="6"/>
      <c r="L9" s="6"/>
      <c r="M9" s="6"/>
      <c r="N9" s="6"/>
      <c r="O9" s="6"/>
      <c r="P9" s="6"/>
      <c r="Q9" s="6"/>
      <c r="R9" s="6"/>
      <c r="S9" s="6"/>
      <c r="T9" s="6"/>
    </row>
    <row r="10" spans="1:20" x14ac:dyDescent="0.2">
      <c r="A10" s="6"/>
      <c r="B10" s="6"/>
      <c r="C10" s="6"/>
      <c r="D10" s="6"/>
      <c r="E10" s="6"/>
      <c r="F10" s="6"/>
      <c r="G10" s="6"/>
      <c r="H10" s="6"/>
      <c r="I10" s="6"/>
      <c r="J10" s="6"/>
      <c r="K10" s="6"/>
      <c r="L10" s="6"/>
      <c r="M10" s="6"/>
      <c r="N10" s="6"/>
      <c r="O10" s="6"/>
      <c r="P10" s="6"/>
      <c r="Q10" s="6"/>
      <c r="R10" s="6"/>
      <c r="S10" s="6"/>
      <c r="T10" s="6"/>
    </row>
    <row r="11" spans="1:20" x14ac:dyDescent="0.2">
      <c r="A11" s="6"/>
      <c r="B11" s="6"/>
      <c r="C11" s="6"/>
      <c r="D11" s="6"/>
      <c r="E11" s="6"/>
      <c r="F11" s="6"/>
      <c r="G11" s="6"/>
      <c r="H11" s="6"/>
      <c r="I11" s="6"/>
      <c r="J11" s="6"/>
      <c r="K11" s="6"/>
      <c r="L11" s="6"/>
      <c r="M11" s="6"/>
      <c r="N11" s="6"/>
      <c r="O11" s="6"/>
      <c r="P11" s="6"/>
      <c r="Q11" s="6"/>
      <c r="R11" s="6"/>
      <c r="S11" s="6"/>
      <c r="T11" s="6"/>
    </row>
    <row r="12" spans="1:20" x14ac:dyDescent="0.2">
      <c r="A12" s="6"/>
      <c r="B12" s="6"/>
      <c r="C12" s="6"/>
      <c r="D12" s="6"/>
      <c r="E12" s="6"/>
      <c r="F12" s="6"/>
      <c r="G12" s="6"/>
      <c r="H12" s="6"/>
      <c r="I12" s="6"/>
      <c r="J12" s="6"/>
      <c r="K12" s="6"/>
      <c r="L12" s="6"/>
      <c r="M12" s="6"/>
      <c r="N12" s="6"/>
      <c r="O12" s="6"/>
      <c r="P12" s="6"/>
      <c r="Q12" s="6"/>
      <c r="R12" s="6"/>
      <c r="S12" s="6"/>
      <c r="T12" s="6"/>
    </row>
    <row r="13" spans="1:20" x14ac:dyDescent="0.2">
      <c r="A13" s="6"/>
      <c r="B13" s="6"/>
      <c r="C13" s="6"/>
      <c r="D13" s="6"/>
      <c r="E13" s="6"/>
      <c r="F13" s="6"/>
      <c r="G13" s="6"/>
      <c r="H13" s="6"/>
      <c r="I13" s="6"/>
      <c r="J13" s="6"/>
      <c r="K13" s="6"/>
      <c r="L13" s="6"/>
      <c r="M13" s="6"/>
      <c r="N13" s="6"/>
      <c r="O13" s="6"/>
      <c r="P13" s="6"/>
      <c r="Q13" s="6"/>
      <c r="R13" s="6"/>
      <c r="S13" s="6"/>
      <c r="T13" s="6"/>
    </row>
    <row r="14" spans="1:20" x14ac:dyDescent="0.2">
      <c r="A14" s="6"/>
      <c r="B14" s="6"/>
      <c r="C14" s="6"/>
      <c r="D14" s="6"/>
      <c r="E14" s="6"/>
      <c r="F14" s="6"/>
      <c r="G14" s="6"/>
      <c r="H14" s="6"/>
      <c r="I14" s="6"/>
      <c r="J14" s="6"/>
      <c r="K14" s="6"/>
      <c r="L14" s="6"/>
      <c r="M14" s="6"/>
      <c r="N14" s="6"/>
      <c r="O14" s="6"/>
      <c r="P14" s="6"/>
      <c r="Q14" s="6"/>
      <c r="R14" s="6"/>
      <c r="S14" s="6"/>
      <c r="T14" s="6"/>
    </row>
    <row r="15" spans="1:20" x14ac:dyDescent="0.2">
      <c r="A15" s="6"/>
      <c r="B15" s="6"/>
      <c r="C15" s="6"/>
      <c r="D15" s="6"/>
      <c r="E15" s="6"/>
      <c r="F15" s="6"/>
      <c r="G15" s="6"/>
      <c r="H15" s="6"/>
      <c r="I15" s="6"/>
      <c r="J15" s="6"/>
      <c r="K15" s="6"/>
      <c r="L15" s="6"/>
      <c r="M15" s="6"/>
      <c r="N15" s="6"/>
      <c r="O15" s="6"/>
      <c r="P15" s="6"/>
      <c r="Q15" s="6"/>
      <c r="R15" s="6"/>
      <c r="S15" s="6"/>
      <c r="T15" s="6"/>
    </row>
    <row r="16" spans="1:20" x14ac:dyDescent="0.2">
      <c r="A16" s="6"/>
      <c r="B16" s="6"/>
      <c r="C16" s="6"/>
      <c r="D16" s="6"/>
      <c r="E16" s="6"/>
      <c r="F16" s="6"/>
      <c r="G16" s="6"/>
      <c r="H16" s="6"/>
      <c r="I16" s="6"/>
      <c r="J16" s="6"/>
      <c r="K16" s="6"/>
      <c r="L16" s="6"/>
      <c r="M16" s="6"/>
      <c r="N16" s="6"/>
      <c r="O16" s="6"/>
      <c r="P16" s="6"/>
      <c r="Q16" s="6"/>
      <c r="R16" s="6"/>
      <c r="S16" s="6"/>
      <c r="T16" s="6"/>
    </row>
    <row r="17" spans="1:20" x14ac:dyDescent="0.2">
      <c r="A17" s="6"/>
      <c r="B17" s="6"/>
      <c r="C17" s="6"/>
      <c r="D17" s="6"/>
      <c r="E17" s="6"/>
      <c r="F17" s="6"/>
      <c r="G17" s="6"/>
      <c r="H17" s="6"/>
      <c r="I17" s="6"/>
      <c r="J17" s="6"/>
      <c r="K17" s="6"/>
      <c r="L17" s="6"/>
      <c r="M17" s="6"/>
      <c r="N17" s="6"/>
      <c r="O17" s="6"/>
      <c r="P17" s="6"/>
      <c r="Q17" s="6"/>
      <c r="R17" s="6"/>
      <c r="S17" s="6"/>
      <c r="T17" s="6"/>
    </row>
    <row r="18" spans="1:20" x14ac:dyDescent="0.2">
      <c r="A18" s="6"/>
      <c r="B18" s="6"/>
      <c r="C18" s="6"/>
      <c r="D18" s="6"/>
      <c r="E18" s="6"/>
      <c r="F18" s="6"/>
      <c r="G18" s="6"/>
      <c r="H18" s="6"/>
      <c r="I18" s="6"/>
      <c r="J18" s="6"/>
      <c r="K18" s="6"/>
      <c r="L18" s="6"/>
      <c r="M18" s="6"/>
      <c r="N18" s="6"/>
      <c r="O18" s="6"/>
      <c r="P18" s="6"/>
      <c r="Q18" s="6"/>
      <c r="R18" s="6"/>
      <c r="S18" s="6"/>
      <c r="T18" s="6"/>
    </row>
    <row r="19" spans="1:20" x14ac:dyDescent="0.2">
      <c r="A19" s="6"/>
      <c r="B19" s="6"/>
      <c r="C19" s="6"/>
      <c r="D19" s="6"/>
      <c r="E19" s="6"/>
      <c r="F19" s="6"/>
      <c r="G19" s="6"/>
      <c r="H19" s="6"/>
      <c r="I19" s="6"/>
      <c r="J19" s="6"/>
      <c r="K19" s="6"/>
      <c r="L19" s="6"/>
      <c r="M19" s="6"/>
      <c r="N19" s="6"/>
      <c r="O19" s="6"/>
      <c r="P19" s="6"/>
      <c r="Q19" s="6"/>
      <c r="R19" s="6"/>
      <c r="S19" s="6"/>
      <c r="T19" s="6"/>
    </row>
    <row r="20" spans="1:20" x14ac:dyDescent="0.2">
      <c r="A20" s="6"/>
      <c r="B20" s="6"/>
      <c r="C20" s="6"/>
      <c r="D20" s="6"/>
      <c r="E20" s="6"/>
      <c r="F20" s="6"/>
      <c r="G20" s="6"/>
      <c r="H20" s="6"/>
      <c r="I20" s="6"/>
      <c r="J20" s="6"/>
      <c r="K20" s="6"/>
      <c r="L20" s="6"/>
      <c r="M20" s="6"/>
      <c r="N20" s="6"/>
      <c r="O20" s="6"/>
      <c r="P20" s="6"/>
      <c r="Q20" s="6"/>
      <c r="R20" s="6"/>
      <c r="S20" s="6"/>
      <c r="T20" s="6"/>
    </row>
    <row r="21" spans="1:20" x14ac:dyDescent="0.2">
      <c r="A21" s="6"/>
      <c r="B21" s="6"/>
      <c r="C21" s="6"/>
      <c r="D21" s="6"/>
      <c r="E21" s="6"/>
      <c r="F21" s="6"/>
      <c r="G21" s="6"/>
      <c r="H21" s="6"/>
      <c r="I21" s="6"/>
      <c r="J21" s="6"/>
      <c r="K21" s="6"/>
      <c r="L21" s="6"/>
      <c r="M21" s="6"/>
      <c r="N21" s="6"/>
      <c r="O21" s="6"/>
      <c r="P21" s="6"/>
      <c r="Q21" s="6"/>
      <c r="R21" s="6"/>
      <c r="S21" s="6"/>
      <c r="T21" s="6"/>
    </row>
    <row r="22" spans="1:20" x14ac:dyDescent="0.2">
      <c r="A22" s="6"/>
      <c r="B22" s="6"/>
      <c r="C22" s="6"/>
      <c r="D22" s="6"/>
      <c r="E22" s="6"/>
      <c r="F22" s="6"/>
      <c r="G22" s="6"/>
      <c r="H22" s="6"/>
      <c r="I22" s="6"/>
      <c r="J22" s="6"/>
      <c r="K22" s="6"/>
      <c r="L22" s="6"/>
      <c r="M22" s="6"/>
      <c r="N22" s="6"/>
      <c r="O22" s="6"/>
      <c r="P22" s="6"/>
      <c r="Q22" s="6"/>
      <c r="R22" s="6"/>
      <c r="S22" s="6"/>
      <c r="T22" s="6"/>
    </row>
    <row r="23" spans="1:20" x14ac:dyDescent="0.2">
      <c r="A23" s="6"/>
      <c r="B23" s="6"/>
      <c r="C23" s="6"/>
      <c r="D23" s="6"/>
      <c r="E23" s="6"/>
      <c r="F23" s="6"/>
      <c r="G23" s="6"/>
      <c r="H23" s="6"/>
      <c r="I23" s="6"/>
      <c r="J23" s="6"/>
      <c r="K23" s="6"/>
      <c r="L23" s="6"/>
      <c r="M23" s="6"/>
      <c r="N23" s="6"/>
      <c r="O23" s="6"/>
      <c r="P23" s="6"/>
      <c r="Q23" s="6"/>
      <c r="R23" s="6"/>
      <c r="S23" s="6"/>
      <c r="T23" s="6"/>
    </row>
    <row r="24" spans="1:20" x14ac:dyDescent="0.2">
      <c r="A24" s="6"/>
      <c r="B24" s="6"/>
      <c r="C24" s="6"/>
      <c r="D24" s="6"/>
      <c r="E24" s="6"/>
      <c r="F24" s="6"/>
      <c r="G24" s="6"/>
      <c r="H24" s="6"/>
      <c r="I24" s="6"/>
      <c r="J24" s="6"/>
      <c r="K24" s="6"/>
      <c r="L24" s="6"/>
      <c r="M24" s="6"/>
      <c r="N24" s="6"/>
      <c r="O24" s="6"/>
      <c r="P24" s="6"/>
      <c r="Q24" s="6"/>
      <c r="R24" s="6"/>
      <c r="S24" s="6"/>
      <c r="T24" s="6"/>
    </row>
    <row r="25" spans="1:20" x14ac:dyDescent="0.2">
      <c r="A25" s="6"/>
      <c r="B25" s="6"/>
      <c r="C25" s="6"/>
      <c r="D25" s="6"/>
      <c r="E25" s="6"/>
      <c r="F25" s="6"/>
      <c r="G25" s="6"/>
      <c r="H25" s="6"/>
      <c r="I25" s="6"/>
      <c r="J25" s="6"/>
      <c r="K25" s="6"/>
      <c r="L25" s="6"/>
      <c r="M25" s="6"/>
      <c r="N25" s="6"/>
      <c r="O25" s="6"/>
      <c r="P25" s="6"/>
      <c r="Q25" s="6"/>
      <c r="R25" s="6"/>
      <c r="S25" s="6"/>
      <c r="T25" s="6"/>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workbookViewId="0">
      <selection activeCell="E13" sqref="E13"/>
    </sheetView>
  </sheetViews>
  <sheetFormatPr defaultRowHeight="12.75" x14ac:dyDescent="0.2"/>
  <cols>
    <col min="10" max="10" width="9.85546875" bestFit="1" customWidth="1"/>
    <col min="11" max="11" width="14.42578125" bestFit="1" customWidth="1"/>
  </cols>
  <sheetData>
    <row r="1" spans="1:20" ht="15.75" x14ac:dyDescent="0.25">
      <c r="A1" s="8" t="s">
        <v>0</v>
      </c>
      <c r="B1" s="7"/>
      <c r="C1" s="7"/>
      <c r="D1" s="7"/>
      <c r="E1" s="4"/>
      <c r="F1" s="4"/>
      <c r="G1" s="4"/>
      <c r="H1" s="4"/>
      <c r="I1" s="4"/>
      <c r="J1" s="6"/>
    </row>
    <row r="2" spans="1:20" ht="15.75" x14ac:dyDescent="0.25">
      <c r="A2" s="4"/>
      <c r="B2" s="3"/>
      <c r="C2" s="3"/>
      <c r="D2" s="3"/>
      <c r="E2" s="3"/>
      <c r="F2" s="3"/>
      <c r="G2" s="3"/>
      <c r="H2" s="3"/>
      <c r="I2" s="3"/>
    </row>
    <row r="3" spans="1:20" x14ac:dyDescent="0.2">
      <c r="A3" s="47"/>
      <c r="B3" s="47"/>
      <c r="C3" s="47"/>
      <c r="D3" s="38" t="s">
        <v>6</v>
      </c>
      <c r="E3" s="21" t="s">
        <v>7</v>
      </c>
      <c r="F3" s="21" t="s">
        <v>8</v>
      </c>
      <c r="G3" s="21" t="s">
        <v>9</v>
      </c>
      <c r="H3" s="21" t="s">
        <v>10</v>
      </c>
      <c r="I3" s="21" t="s">
        <v>11</v>
      </c>
      <c r="J3" s="22" t="s">
        <v>25</v>
      </c>
      <c r="K3" s="5"/>
      <c r="L3" s="5"/>
      <c r="M3" s="5"/>
      <c r="N3" s="5"/>
      <c r="O3" s="5"/>
      <c r="P3" s="5"/>
      <c r="Q3" s="5"/>
      <c r="R3" s="5"/>
      <c r="S3" s="5"/>
      <c r="T3" s="5"/>
    </row>
    <row r="4" spans="1:20" x14ac:dyDescent="0.2">
      <c r="A4" s="48" t="s">
        <v>26</v>
      </c>
      <c r="B4" s="48"/>
      <c r="C4" s="48"/>
      <c r="D4" s="41">
        <f>'Pricing Score Calculation'!E5</f>
        <v>30</v>
      </c>
      <c r="E4" s="45">
        <v>20</v>
      </c>
      <c r="F4" s="45">
        <v>12</v>
      </c>
      <c r="G4" s="45">
        <v>4</v>
      </c>
      <c r="H4" s="45">
        <v>16</v>
      </c>
      <c r="I4" s="45">
        <v>4</v>
      </c>
      <c r="J4" s="39">
        <f>SUM(D4:I4)</f>
        <v>86</v>
      </c>
      <c r="K4" s="6"/>
      <c r="L4" s="6"/>
      <c r="M4" s="6"/>
      <c r="N4" s="6"/>
      <c r="O4" s="6"/>
      <c r="P4" s="6"/>
      <c r="Q4" s="6"/>
      <c r="R4" s="6"/>
      <c r="S4" s="6"/>
      <c r="T4" s="6"/>
    </row>
    <row r="5" spans="1:20" x14ac:dyDescent="0.2">
      <c r="A5" s="48" t="s">
        <v>28</v>
      </c>
      <c r="B5" s="48"/>
      <c r="C5" s="48"/>
      <c r="D5" s="41">
        <f>'Pricing Score Calculation'!E6</f>
        <v>25.030946730589047</v>
      </c>
      <c r="E5" s="45">
        <v>20</v>
      </c>
      <c r="F5" s="45">
        <v>10.5</v>
      </c>
      <c r="G5" s="45">
        <v>4</v>
      </c>
      <c r="H5" s="45">
        <v>18</v>
      </c>
      <c r="I5" s="45">
        <v>4.8</v>
      </c>
      <c r="J5" s="39">
        <f>SUM(D5:I5)</f>
        <v>82.330946730589048</v>
      </c>
      <c r="K5" s="6"/>
      <c r="L5" s="6"/>
      <c r="M5" s="6"/>
      <c r="N5" s="6"/>
      <c r="O5" s="6"/>
      <c r="P5" s="6"/>
      <c r="Q5" s="6"/>
      <c r="R5" s="6"/>
      <c r="S5" s="6"/>
      <c r="T5" s="6"/>
    </row>
    <row r="6" spans="1:20" x14ac:dyDescent="0.2">
      <c r="A6" s="6"/>
      <c r="B6" s="6"/>
      <c r="C6" s="6"/>
      <c r="D6" s="6"/>
      <c r="E6" s="6"/>
      <c r="F6" s="6"/>
      <c r="G6" s="6"/>
      <c r="H6" s="6"/>
      <c r="I6" s="6"/>
      <c r="J6" s="6"/>
      <c r="K6" s="6"/>
      <c r="L6" s="6"/>
      <c r="M6" s="6"/>
      <c r="N6" s="6"/>
      <c r="O6" s="6"/>
      <c r="P6" s="6"/>
      <c r="Q6" s="6"/>
      <c r="R6" s="6"/>
      <c r="S6" s="6"/>
      <c r="T6" s="6"/>
    </row>
    <row r="7" spans="1:20" x14ac:dyDescent="0.2">
      <c r="A7" s="6"/>
      <c r="B7" s="6"/>
      <c r="C7" s="6"/>
      <c r="D7" s="6"/>
      <c r="E7" s="6"/>
      <c r="F7" s="6"/>
      <c r="G7" s="6"/>
      <c r="H7" s="6"/>
      <c r="I7" s="6"/>
      <c r="J7" s="6"/>
      <c r="K7" s="6"/>
      <c r="L7" s="6"/>
      <c r="M7" s="6"/>
      <c r="N7" s="6"/>
      <c r="O7" s="6"/>
      <c r="P7" s="6"/>
      <c r="Q7" s="6"/>
      <c r="R7" s="6"/>
      <c r="S7" s="6"/>
      <c r="T7" s="6"/>
    </row>
    <row r="8" spans="1:20" x14ac:dyDescent="0.2">
      <c r="A8" s="6"/>
      <c r="B8" s="6"/>
      <c r="C8" s="6"/>
      <c r="D8" s="6"/>
      <c r="E8" s="6"/>
      <c r="F8" s="6"/>
      <c r="G8" s="6"/>
      <c r="H8" s="6"/>
      <c r="I8" s="6"/>
      <c r="J8" s="6"/>
      <c r="K8" s="6"/>
      <c r="L8" s="6"/>
      <c r="M8" s="6"/>
      <c r="N8" s="6"/>
      <c r="O8" s="6"/>
      <c r="P8" s="6"/>
      <c r="Q8" s="6"/>
      <c r="R8" s="6"/>
      <c r="S8" s="6"/>
      <c r="T8" s="6"/>
    </row>
    <row r="9" spans="1:20" x14ac:dyDescent="0.2">
      <c r="A9" s="6"/>
      <c r="B9" s="6"/>
      <c r="C9" s="6"/>
      <c r="D9" s="6"/>
      <c r="E9" s="6"/>
      <c r="F9" s="6"/>
      <c r="G9" s="6"/>
      <c r="H9" s="6"/>
      <c r="I9" s="6"/>
      <c r="J9" s="6"/>
      <c r="K9" s="6"/>
      <c r="L9" s="6"/>
      <c r="M9" s="6"/>
      <c r="N9" s="6"/>
      <c r="O9" s="6"/>
      <c r="P9" s="6"/>
      <c r="Q9" s="6"/>
      <c r="R9" s="6"/>
      <c r="S9" s="6"/>
      <c r="T9" s="6"/>
    </row>
    <row r="10" spans="1:20" x14ac:dyDescent="0.2">
      <c r="A10" s="6"/>
      <c r="B10" s="6"/>
      <c r="C10" s="6"/>
      <c r="D10" s="6"/>
      <c r="E10" s="6"/>
      <c r="F10" s="6"/>
      <c r="G10" s="6"/>
      <c r="H10" s="6"/>
      <c r="I10" s="6"/>
      <c r="J10" s="6"/>
      <c r="K10" s="6"/>
      <c r="L10" s="6"/>
      <c r="M10" s="6"/>
      <c r="N10" s="6"/>
      <c r="O10" s="6"/>
      <c r="P10" s="6"/>
      <c r="Q10" s="6"/>
      <c r="R10" s="6"/>
      <c r="S10" s="6"/>
      <c r="T10" s="6"/>
    </row>
    <row r="11" spans="1:20" x14ac:dyDescent="0.2">
      <c r="A11" s="6"/>
      <c r="B11" s="6"/>
      <c r="C11" s="6"/>
      <c r="D11" s="6"/>
      <c r="E11" s="6"/>
      <c r="F11" s="6"/>
      <c r="G11" s="6"/>
      <c r="H11" s="6"/>
      <c r="I11" s="6"/>
      <c r="J11" s="6"/>
      <c r="K11" s="6"/>
      <c r="L11" s="6"/>
      <c r="M11" s="6"/>
      <c r="N11" s="6"/>
      <c r="O11" s="6"/>
      <c r="P11" s="6"/>
      <c r="Q11" s="6"/>
      <c r="R11" s="6"/>
      <c r="S11" s="6"/>
      <c r="T11" s="6"/>
    </row>
    <row r="12" spans="1:20" x14ac:dyDescent="0.2">
      <c r="A12" s="6"/>
      <c r="B12" s="6"/>
      <c r="C12" s="6"/>
      <c r="D12" s="6"/>
      <c r="E12" s="6"/>
      <c r="F12" s="6"/>
      <c r="G12" s="6"/>
      <c r="H12" s="6"/>
      <c r="I12" s="6"/>
      <c r="J12" s="6"/>
      <c r="K12" s="6"/>
      <c r="L12" s="6"/>
      <c r="M12" s="6"/>
      <c r="N12" s="6"/>
      <c r="O12" s="6"/>
      <c r="P12" s="6"/>
      <c r="Q12" s="6"/>
      <c r="R12" s="6"/>
      <c r="S12" s="6"/>
      <c r="T12" s="6"/>
    </row>
    <row r="13" spans="1:20" x14ac:dyDescent="0.2">
      <c r="A13" s="6"/>
      <c r="B13" s="6"/>
      <c r="C13" s="6"/>
      <c r="D13" s="6"/>
      <c r="E13" s="6"/>
      <c r="F13" s="6"/>
      <c r="G13" s="6"/>
      <c r="H13" s="6"/>
      <c r="I13" s="6"/>
      <c r="J13" s="6"/>
      <c r="K13" s="6"/>
      <c r="L13" s="6"/>
      <c r="M13" s="6"/>
      <c r="N13" s="6"/>
      <c r="O13" s="6"/>
      <c r="P13" s="6"/>
      <c r="Q13" s="6"/>
      <c r="R13" s="6"/>
      <c r="S13" s="6"/>
      <c r="T13" s="6"/>
    </row>
    <row r="14" spans="1:20" x14ac:dyDescent="0.2">
      <c r="A14" s="6"/>
      <c r="B14" s="6"/>
      <c r="C14" s="6"/>
      <c r="D14" s="6"/>
      <c r="E14" s="6"/>
      <c r="F14" s="6"/>
      <c r="G14" s="6"/>
      <c r="H14" s="6"/>
      <c r="I14" s="6"/>
      <c r="J14" s="6"/>
      <c r="K14" s="6"/>
      <c r="L14" s="6"/>
      <c r="M14" s="6"/>
      <c r="N14" s="6"/>
      <c r="O14" s="6"/>
      <c r="P14" s="6"/>
      <c r="Q14" s="6"/>
      <c r="R14" s="6"/>
      <c r="S14" s="6"/>
      <c r="T14" s="6"/>
    </row>
    <row r="15" spans="1:20" x14ac:dyDescent="0.2">
      <c r="A15" s="6"/>
      <c r="B15" s="6"/>
      <c r="C15" s="6"/>
      <c r="D15" s="6"/>
      <c r="E15" s="6"/>
      <c r="F15" s="6"/>
      <c r="G15" s="6"/>
      <c r="H15" s="6"/>
      <c r="I15" s="6"/>
      <c r="J15" s="6"/>
      <c r="K15" s="6"/>
      <c r="L15" s="6"/>
      <c r="M15" s="6"/>
      <c r="N15" s="6"/>
      <c r="O15" s="6"/>
      <c r="P15" s="6"/>
      <c r="Q15" s="6"/>
      <c r="R15" s="6"/>
      <c r="S15" s="6"/>
      <c r="T15" s="6"/>
    </row>
    <row r="16" spans="1:20" x14ac:dyDescent="0.2">
      <c r="A16" s="6"/>
      <c r="B16" s="6"/>
      <c r="C16" s="6"/>
      <c r="D16" s="6"/>
      <c r="E16" s="6"/>
      <c r="F16" s="6"/>
      <c r="G16" s="6"/>
      <c r="H16" s="6"/>
      <c r="I16" s="6"/>
      <c r="J16" s="6"/>
      <c r="K16" s="6"/>
      <c r="L16" s="6"/>
      <c r="M16" s="6"/>
      <c r="N16" s="6"/>
      <c r="O16" s="6"/>
      <c r="P16" s="6"/>
      <c r="Q16" s="6"/>
      <c r="R16" s="6"/>
      <c r="S16" s="6"/>
      <c r="T16" s="6"/>
    </row>
    <row r="17" spans="1:20" x14ac:dyDescent="0.2">
      <c r="A17" s="6"/>
      <c r="B17" s="6"/>
      <c r="C17" s="6"/>
      <c r="D17" s="6"/>
      <c r="E17" s="6"/>
      <c r="F17" s="6"/>
      <c r="G17" s="6"/>
      <c r="H17" s="6"/>
      <c r="I17" s="6"/>
      <c r="J17" s="6"/>
      <c r="K17" s="6"/>
      <c r="L17" s="6"/>
      <c r="M17" s="6"/>
      <c r="N17" s="6"/>
      <c r="O17" s="6"/>
      <c r="P17" s="6"/>
      <c r="Q17" s="6"/>
      <c r="R17" s="6"/>
      <c r="S17" s="6"/>
      <c r="T17" s="6"/>
    </row>
    <row r="18" spans="1:20" x14ac:dyDescent="0.2">
      <c r="A18" s="6"/>
      <c r="B18" s="6"/>
      <c r="C18" s="6"/>
      <c r="D18" s="6"/>
      <c r="E18" s="6"/>
      <c r="F18" s="6"/>
      <c r="G18" s="6"/>
      <c r="H18" s="6"/>
      <c r="I18" s="6"/>
      <c r="J18" s="6"/>
      <c r="K18" s="6"/>
      <c r="L18" s="6"/>
      <c r="M18" s="6"/>
      <c r="N18" s="6"/>
      <c r="O18" s="6"/>
      <c r="P18" s="6"/>
      <c r="Q18" s="6"/>
      <c r="R18" s="6"/>
      <c r="S18" s="6"/>
      <c r="T18" s="6"/>
    </row>
    <row r="19" spans="1:20" x14ac:dyDescent="0.2">
      <c r="A19" s="6"/>
      <c r="B19" s="6"/>
      <c r="C19" s="6"/>
      <c r="D19" s="6"/>
      <c r="E19" s="6"/>
      <c r="F19" s="6"/>
      <c r="G19" s="6"/>
      <c r="H19" s="6"/>
      <c r="I19" s="6"/>
      <c r="J19" s="6"/>
      <c r="K19" s="6"/>
      <c r="L19" s="6"/>
      <c r="M19" s="6"/>
      <c r="N19" s="6"/>
      <c r="O19" s="6"/>
      <c r="P19" s="6"/>
      <c r="Q19" s="6"/>
      <c r="R19" s="6"/>
      <c r="S19" s="6"/>
      <c r="T19" s="6"/>
    </row>
    <row r="20" spans="1:20" x14ac:dyDescent="0.2">
      <c r="A20" s="6"/>
      <c r="B20" s="6"/>
      <c r="C20" s="6"/>
      <c r="D20" s="6"/>
      <c r="E20" s="6"/>
      <c r="F20" s="6"/>
      <c r="G20" s="6"/>
      <c r="H20" s="6"/>
      <c r="I20" s="6"/>
      <c r="J20" s="6"/>
      <c r="K20" s="6"/>
      <c r="L20" s="6"/>
      <c r="M20" s="6"/>
      <c r="N20" s="6"/>
      <c r="O20" s="6"/>
      <c r="P20" s="6"/>
      <c r="Q20" s="6"/>
      <c r="R20" s="6"/>
      <c r="S20" s="6"/>
      <c r="T20" s="6"/>
    </row>
    <row r="21" spans="1:20" x14ac:dyDescent="0.2">
      <c r="A21" s="6"/>
      <c r="B21" s="6"/>
      <c r="C21" s="6"/>
      <c r="D21" s="6"/>
      <c r="E21" s="6"/>
      <c r="F21" s="6"/>
      <c r="G21" s="6"/>
      <c r="H21" s="6"/>
      <c r="I21" s="6"/>
      <c r="J21" s="6"/>
      <c r="K21" s="6"/>
      <c r="L21" s="6"/>
      <c r="M21" s="6"/>
      <c r="N21" s="6"/>
      <c r="O21" s="6"/>
      <c r="P21" s="6"/>
      <c r="Q21" s="6"/>
      <c r="R21" s="6"/>
      <c r="S21" s="6"/>
      <c r="T21" s="6"/>
    </row>
    <row r="22" spans="1:20" x14ac:dyDescent="0.2">
      <c r="A22" s="6"/>
      <c r="B22" s="6"/>
      <c r="C22" s="6"/>
      <c r="D22" s="6"/>
      <c r="E22" s="6"/>
      <c r="F22" s="6"/>
      <c r="G22" s="6"/>
      <c r="H22" s="6"/>
      <c r="I22" s="6"/>
      <c r="J22" s="6"/>
      <c r="K22" s="6"/>
      <c r="L22" s="6"/>
      <c r="M22" s="6"/>
      <c r="N22" s="6"/>
      <c r="O22" s="6"/>
      <c r="P22" s="6"/>
      <c r="Q22" s="6"/>
      <c r="R22" s="6"/>
      <c r="S22" s="6"/>
      <c r="T22" s="6"/>
    </row>
    <row r="23" spans="1:20" x14ac:dyDescent="0.2">
      <c r="A23" s="6"/>
      <c r="B23" s="6"/>
      <c r="C23" s="6"/>
      <c r="D23" s="6"/>
      <c r="E23" s="6"/>
      <c r="F23" s="6"/>
      <c r="G23" s="6"/>
      <c r="H23" s="6"/>
      <c r="I23" s="6"/>
      <c r="J23" s="6"/>
      <c r="K23" s="6"/>
      <c r="L23" s="6"/>
      <c r="M23" s="6"/>
      <c r="N23" s="6"/>
      <c r="O23" s="6"/>
      <c r="P23" s="6"/>
      <c r="Q23" s="6"/>
      <c r="R23" s="6"/>
      <c r="S23" s="6"/>
      <c r="T23" s="6"/>
    </row>
    <row r="24" spans="1:20" x14ac:dyDescent="0.2">
      <c r="A24" s="6"/>
      <c r="B24" s="6"/>
      <c r="C24" s="6"/>
      <c r="D24" s="6"/>
      <c r="E24" s="6"/>
      <c r="F24" s="6"/>
      <c r="G24" s="6"/>
      <c r="H24" s="6"/>
      <c r="I24" s="6"/>
      <c r="J24" s="6"/>
      <c r="K24" s="6"/>
      <c r="L24" s="6"/>
      <c r="M24" s="6"/>
      <c r="N24" s="6"/>
      <c r="O24" s="6"/>
      <c r="P24" s="6"/>
      <c r="Q24" s="6"/>
      <c r="R24" s="6"/>
      <c r="S24" s="6"/>
      <c r="T24" s="6"/>
    </row>
    <row r="25" spans="1:20" x14ac:dyDescent="0.2">
      <c r="A25" s="6"/>
      <c r="B25" s="6"/>
      <c r="C25" s="6"/>
      <c r="D25" s="6"/>
      <c r="E25" s="6"/>
      <c r="F25" s="6"/>
      <c r="G25" s="6"/>
      <c r="H25" s="6"/>
      <c r="I25" s="6"/>
      <c r="J25" s="6"/>
      <c r="K25" s="6"/>
      <c r="L25" s="6"/>
      <c r="M25" s="6"/>
      <c r="N25" s="6"/>
      <c r="O25" s="6"/>
      <c r="P25" s="6"/>
      <c r="Q25" s="6"/>
      <c r="R25" s="6"/>
      <c r="S25" s="6"/>
      <c r="T25" s="6"/>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workbookViewId="0">
      <selection activeCell="F15" sqref="F15"/>
    </sheetView>
  </sheetViews>
  <sheetFormatPr defaultRowHeight="12.75" x14ac:dyDescent="0.2"/>
  <cols>
    <col min="10" max="10" width="9.85546875" bestFit="1" customWidth="1"/>
    <col min="11" max="11" width="14.42578125" bestFit="1" customWidth="1"/>
  </cols>
  <sheetData>
    <row r="1" spans="1:20" ht="15.75" x14ac:dyDescent="0.25">
      <c r="A1" s="8" t="s">
        <v>0</v>
      </c>
      <c r="B1" s="7"/>
      <c r="C1" s="7"/>
      <c r="D1" s="7"/>
      <c r="E1" s="4"/>
      <c r="F1" s="4"/>
      <c r="G1" s="4"/>
      <c r="H1" s="4"/>
      <c r="I1" s="4"/>
      <c r="J1" s="6"/>
    </row>
    <row r="2" spans="1:20" ht="15.75" x14ac:dyDescent="0.25">
      <c r="A2" s="4"/>
      <c r="B2" s="3"/>
      <c r="C2" s="3"/>
      <c r="D2" s="3"/>
      <c r="E2" s="3"/>
      <c r="F2" s="3"/>
      <c r="G2" s="3"/>
      <c r="H2" s="3"/>
      <c r="I2" s="3"/>
      <c r="J2" s="3"/>
    </row>
    <row r="3" spans="1:20" x14ac:dyDescent="0.2">
      <c r="A3" s="47"/>
      <c r="B3" s="47"/>
      <c r="C3" s="47"/>
      <c r="D3" s="38" t="s">
        <v>6</v>
      </c>
      <c r="E3" s="21" t="s">
        <v>7</v>
      </c>
      <c r="F3" s="21" t="s">
        <v>8</v>
      </c>
      <c r="G3" s="21" t="s">
        <v>9</v>
      </c>
      <c r="H3" s="21" t="s">
        <v>10</v>
      </c>
      <c r="I3" s="21" t="s">
        <v>11</v>
      </c>
      <c r="J3" s="22" t="s">
        <v>25</v>
      </c>
      <c r="K3" s="5"/>
      <c r="L3" s="5"/>
      <c r="M3" s="5"/>
      <c r="N3" s="5"/>
      <c r="O3" s="5"/>
      <c r="P3" s="5"/>
      <c r="Q3" s="5"/>
      <c r="R3" s="5"/>
      <c r="S3" s="5"/>
      <c r="T3" s="5"/>
    </row>
    <row r="4" spans="1:20" x14ac:dyDescent="0.2">
      <c r="A4" s="48" t="s">
        <v>26</v>
      </c>
      <c r="B4" s="48"/>
      <c r="C4" s="48"/>
      <c r="D4" s="41">
        <f>'Pricing Score Calculation'!E5</f>
        <v>30</v>
      </c>
      <c r="E4" s="46">
        <v>19.5</v>
      </c>
      <c r="F4" s="46">
        <v>10.5</v>
      </c>
      <c r="G4" s="46">
        <v>3.5</v>
      </c>
      <c r="H4" s="46">
        <v>14.8</v>
      </c>
      <c r="I4" s="46">
        <v>4</v>
      </c>
      <c r="J4" s="39">
        <f>SUM(D4:I4)</f>
        <v>82.3</v>
      </c>
      <c r="K4" s="6"/>
      <c r="L4" s="6"/>
      <c r="M4" s="6"/>
      <c r="N4" s="6"/>
      <c r="O4" s="6"/>
      <c r="P4" s="6"/>
      <c r="Q4" s="6"/>
      <c r="R4" s="6"/>
      <c r="S4" s="6"/>
      <c r="T4" s="6"/>
    </row>
    <row r="5" spans="1:20" x14ac:dyDescent="0.2">
      <c r="A5" s="48" t="s">
        <v>28</v>
      </c>
      <c r="B5" s="48"/>
      <c r="C5" s="48"/>
      <c r="D5" s="41">
        <f>'Pricing Score Calculation'!E6</f>
        <v>25.030946730589047</v>
      </c>
      <c r="E5" s="46">
        <v>19.5</v>
      </c>
      <c r="F5" s="46">
        <v>11.399999999999999</v>
      </c>
      <c r="G5" s="46">
        <v>3.5</v>
      </c>
      <c r="H5" s="46">
        <v>14.4</v>
      </c>
      <c r="I5" s="46">
        <v>4</v>
      </c>
      <c r="J5" s="39">
        <f>SUM(D5:I5)</f>
        <v>77.830946730589048</v>
      </c>
      <c r="K5" s="6"/>
      <c r="L5" s="6"/>
      <c r="M5" s="6"/>
      <c r="N5" s="6"/>
      <c r="O5" s="6"/>
      <c r="P5" s="6"/>
      <c r="Q5" s="6"/>
      <c r="R5" s="6"/>
      <c r="S5" s="6"/>
      <c r="T5" s="6"/>
    </row>
    <row r="6" spans="1:20" x14ac:dyDescent="0.2">
      <c r="A6" s="6"/>
      <c r="B6" s="6"/>
      <c r="C6" s="6"/>
      <c r="D6" s="6"/>
      <c r="E6" s="6"/>
      <c r="F6" s="6"/>
      <c r="G6" s="6"/>
      <c r="H6" s="6"/>
      <c r="I6" s="6"/>
      <c r="J6" s="6"/>
      <c r="K6" s="6"/>
      <c r="L6" s="6"/>
      <c r="M6" s="6"/>
      <c r="N6" s="6"/>
      <c r="O6" s="6"/>
      <c r="P6" s="6"/>
      <c r="Q6" s="6"/>
      <c r="R6" s="6"/>
      <c r="S6" s="6"/>
      <c r="T6" s="6"/>
    </row>
    <row r="7" spans="1:20" x14ac:dyDescent="0.2">
      <c r="A7" s="6"/>
      <c r="B7" s="6"/>
      <c r="C7" s="6"/>
      <c r="D7" s="6"/>
      <c r="E7" s="6"/>
      <c r="F7" s="6"/>
      <c r="G7" s="6"/>
      <c r="H7" s="6"/>
      <c r="I7" s="6"/>
      <c r="J7" s="6"/>
      <c r="K7" s="6"/>
      <c r="L7" s="6"/>
      <c r="M7" s="6"/>
      <c r="N7" s="6"/>
      <c r="O7" s="6"/>
      <c r="P7" s="6"/>
      <c r="Q7" s="6"/>
      <c r="R7" s="6"/>
      <c r="S7" s="6"/>
      <c r="T7" s="6"/>
    </row>
    <row r="8" spans="1:20" x14ac:dyDescent="0.2">
      <c r="A8" s="6"/>
      <c r="B8" s="6"/>
      <c r="C8" s="6"/>
      <c r="D8" s="6"/>
      <c r="E8" s="6"/>
      <c r="F8" s="6"/>
      <c r="G8" s="6"/>
      <c r="H8" s="6"/>
      <c r="I8" s="6"/>
      <c r="J8" s="6"/>
      <c r="K8" s="6"/>
      <c r="L8" s="6"/>
      <c r="M8" s="6"/>
      <c r="N8" s="6"/>
      <c r="O8" s="6"/>
      <c r="P8" s="6"/>
      <c r="Q8" s="6"/>
      <c r="R8" s="6"/>
      <c r="S8" s="6"/>
      <c r="T8" s="6"/>
    </row>
    <row r="9" spans="1:20" x14ac:dyDescent="0.2">
      <c r="A9" s="6"/>
      <c r="B9" s="6"/>
      <c r="C9" s="6"/>
      <c r="D9" s="6"/>
      <c r="E9" s="6"/>
      <c r="F9" s="6"/>
      <c r="G9" s="6"/>
      <c r="H9" s="6"/>
      <c r="I9" s="6"/>
      <c r="J9" s="6"/>
      <c r="K9" s="6"/>
      <c r="L9" s="6"/>
      <c r="M9" s="6"/>
      <c r="N9" s="6"/>
      <c r="O9" s="6"/>
      <c r="P9" s="6"/>
      <c r="Q9" s="6"/>
      <c r="R9" s="6"/>
      <c r="S9" s="6"/>
      <c r="T9" s="6"/>
    </row>
    <row r="10" spans="1:20" x14ac:dyDescent="0.2">
      <c r="A10" s="6"/>
      <c r="B10" s="6"/>
      <c r="C10" s="6"/>
      <c r="D10" s="6"/>
      <c r="E10" s="6"/>
      <c r="F10" s="6"/>
      <c r="G10" s="6"/>
      <c r="H10" s="6"/>
      <c r="I10" s="6"/>
      <c r="J10" s="6"/>
      <c r="K10" s="6"/>
      <c r="L10" s="6"/>
      <c r="M10" s="6"/>
      <c r="N10" s="6"/>
      <c r="O10" s="6"/>
      <c r="P10" s="6"/>
      <c r="Q10" s="6"/>
      <c r="R10" s="6"/>
      <c r="S10" s="6"/>
      <c r="T10" s="6"/>
    </row>
    <row r="11" spans="1:20" x14ac:dyDescent="0.2">
      <c r="A11" s="6"/>
      <c r="B11" s="6"/>
      <c r="C11" s="6"/>
      <c r="D11" s="6"/>
      <c r="E11" s="6"/>
      <c r="F11" s="6"/>
      <c r="G11" s="6"/>
      <c r="H11" s="6"/>
      <c r="I11" s="6"/>
      <c r="J11" s="6"/>
      <c r="K11" s="6"/>
      <c r="L11" s="6"/>
      <c r="M11" s="6"/>
      <c r="N11" s="6"/>
      <c r="O11" s="6"/>
      <c r="P11" s="6"/>
      <c r="Q11" s="6"/>
      <c r="R11" s="6"/>
      <c r="S11" s="6"/>
      <c r="T11" s="6"/>
    </row>
    <row r="12" spans="1:20" x14ac:dyDescent="0.2">
      <c r="A12" s="6"/>
      <c r="B12" s="6"/>
      <c r="C12" s="6"/>
      <c r="D12" s="6"/>
      <c r="E12" s="6"/>
      <c r="F12" s="6"/>
      <c r="G12" s="6"/>
      <c r="H12" s="6"/>
      <c r="I12" s="6"/>
      <c r="J12" s="6"/>
      <c r="K12" s="6"/>
      <c r="L12" s="6"/>
      <c r="M12" s="6"/>
      <c r="N12" s="6"/>
      <c r="O12" s="6"/>
      <c r="P12" s="6"/>
      <c r="Q12" s="6"/>
      <c r="R12" s="6"/>
      <c r="S12" s="6"/>
      <c r="T12" s="6"/>
    </row>
    <row r="13" spans="1:20" x14ac:dyDescent="0.2">
      <c r="A13" s="6"/>
      <c r="B13" s="6"/>
      <c r="C13" s="6"/>
      <c r="D13" s="6"/>
      <c r="E13" s="6"/>
      <c r="F13" s="6"/>
      <c r="G13" s="6"/>
      <c r="H13" s="6"/>
      <c r="I13" s="6"/>
      <c r="J13" s="6"/>
      <c r="K13" s="6"/>
      <c r="L13" s="6"/>
      <c r="M13" s="6"/>
      <c r="N13" s="6"/>
      <c r="O13" s="6"/>
      <c r="P13" s="6"/>
      <c r="Q13" s="6"/>
      <c r="R13" s="6"/>
      <c r="S13" s="6"/>
      <c r="T13" s="6"/>
    </row>
    <row r="14" spans="1:20" x14ac:dyDescent="0.2">
      <c r="A14" s="6"/>
      <c r="B14" s="6"/>
      <c r="C14" s="6"/>
      <c r="D14" s="6"/>
      <c r="E14" s="6"/>
      <c r="F14" s="6"/>
      <c r="G14" s="6"/>
      <c r="H14" s="6"/>
      <c r="I14" s="6"/>
      <c r="J14" s="6"/>
      <c r="K14" s="6"/>
      <c r="L14" s="6"/>
      <c r="M14" s="6"/>
      <c r="N14" s="6"/>
      <c r="O14" s="6"/>
      <c r="P14" s="6"/>
      <c r="Q14" s="6"/>
      <c r="R14" s="6"/>
      <c r="S14" s="6"/>
      <c r="T14" s="6"/>
    </row>
    <row r="15" spans="1:20" x14ac:dyDescent="0.2">
      <c r="A15" s="6"/>
      <c r="B15" s="6"/>
      <c r="C15" s="6"/>
      <c r="D15" s="6"/>
      <c r="E15" s="6"/>
      <c r="F15" s="6"/>
      <c r="G15" s="6"/>
      <c r="H15" s="6"/>
      <c r="I15" s="6"/>
      <c r="J15" s="6"/>
      <c r="K15" s="6"/>
      <c r="L15" s="6"/>
      <c r="M15" s="6"/>
      <c r="N15" s="6"/>
      <c r="O15" s="6"/>
      <c r="P15" s="6"/>
      <c r="Q15" s="6"/>
      <c r="R15" s="6"/>
      <c r="S15" s="6"/>
      <c r="T15" s="6"/>
    </row>
    <row r="16" spans="1:20" x14ac:dyDescent="0.2">
      <c r="A16" s="6"/>
      <c r="B16" s="6"/>
      <c r="C16" s="6"/>
      <c r="D16" s="6"/>
      <c r="E16" s="6"/>
      <c r="F16" s="6"/>
      <c r="G16" s="6"/>
      <c r="H16" s="6"/>
      <c r="I16" s="6"/>
      <c r="J16" s="6"/>
      <c r="K16" s="6"/>
      <c r="L16" s="6"/>
      <c r="M16" s="6"/>
      <c r="N16" s="6"/>
      <c r="O16" s="6"/>
      <c r="P16" s="6"/>
      <c r="Q16" s="6"/>
      <c r="R16" s="6"/>
      <c r="S16" s="6"/>
      <c r="T16" s="6"/>
    </row>
    <row r="17" spans="1:20" x14ac:dyDescent="0.2">
      <c r="A17" s="6"/>
      <c r="B17" s="6"/>
      <c r="C17" s="6"/>
      <c r="D17" s="6"/>
      <c r="E17" s="6"/>
      <c r="F17" s="6"/>
      <c r="G17" s="6"/>
      <c r="H17" s="6"/>
      <c r="I17" s="6"/>
      <c r="J17" s="6"/>
      <c r="K17" s="6"/>
      <c r="L17" s="6"/>
      <c r="M17" s="6"/>
      <c r="N17" s="6"/>
      <c r="O17" s="6"/>
      <c r="P17" s="6"/>
      <c r="Q17" s="6"/>
      <c r="R17" s="6"/>
      <c r="S17" s="6"/>
      <c r="T17" s="6"/>
    </row>
    <row r="18" spans="1:20" x14ac:dyDescent="0.2">
      <c r="A18" s="6"/>
      <c r="B18" s="6"/>
      <c r="C18" s="6"/>
      <c r="D18" s="6"/>
      <c r="E18" s="6"/>
      <c r="F18" s="6"/>
      <c r="G18" s="6"/>
      <c r="H18" s="6"/>
      <c r="I18" s="6"/>
      <c r="J18" s="6"/>
      <c r="K18" s="6"/>
      <c r="L18" s="6"/>
      <c r="M18" s="6"/>
      <c r="N18" s="6"/>
      <c r="O18" s="6"/>
      <c r="P18" s="6"/>
      <c r="Q18" s="6"/>
      <c r="R18" s="6"/>
      <c r="S18" s="6"/>
      <c r="T18" s="6"/>
    </row>
    <row r="19" spans="1:20" x14ac:dyDescent="0.2">
      <c r="A19" s="6"/>
      <c r="B19" s="6"/>
      <c r="C19" s="6"/>
      <c r="D19" s="6"/>
      <c r="E19" s="6"/>
      <c r="F19" s="6"/>
      <c r="G19" s="6"/>
      <c r="H19" s="6"/>
      <c r="I19" s="6"/>
      <c r="J19" s="6"/>
      <c r="K19" s="6"/>
      <c r="L19" s="6"/>
      <c r="M19" s="6"/>
      <c r="N19" s="6"/>
      <c r="O19" s="6"/>
      <c r="P19" s="6"/>
      <c r="Q19" s="6"/>
      <c r="R19" s="6"/>
      <c r="S19" s="6"/>
      <c r="T19" s="6"/>
    </row>
    <row r="20" spans="1:20" x14ac:dyDescent="0.2">
      <c r="A20" s="6"/>
      <c r="B20" s="6"/>
      <c r="C20" s="6"/>
      <c r="D20" s="6"/>
      <c r="E20" s="6"/>
      <c r="F20" s="6"/>
      <c r="G20" s="6"/>
      <c r="H20" s="6"/>
      <c r="I20" s="6"/>
      <c r="J20" s="6"/>
      <c r="K20" s="6"/>
      <c r="L20" s="6"/>
      <c r="M20" s="6"/>
      <c r="N20" s="6"/>
      <c r="O20" s="6"/>
      <c r="P20" s="6"/>
      <c r="Q20" s="6"/>
      <c r="R20" s="6"/>
      <c r="S20" s="6"/>
      <c r="T20" s="6"/>
    </row>
    <row r="21" spans="1:20" x14ac:dyDescent="0.2">
      <c r="A21" s="6"/>
      <c r="B21" s="6"/>
      <c r="C21" s="6"/>
      <c r="D21" s="6"/>
      <c r="E21" s="6"/>
      <c r="F21" s="6"/>
      <c r="G21" s="6"/>
      <c r="H21" s="6"/>
      <c r="I21" s="6"/>
      <c r="J21" s="6"/>
      <c r="K21" s="6"/>
      <c r="L21" s="6"/>
      <c r="M21" s="6"/>
      <c r="N21" s="6"/>
      <c r="O21" s="6"/>
      <c r="P21" s="6"/>
      <c r="Q21" s="6"/>
      <c r="R21" s="6"/>
      <c r="S21" s="6"/>
      <c r="T21" s="6"/>
    </row>
    <row r="22" spans="1:20" x14ac:dyDescent="0.2">
      <c r="A22" s="6"/>
      <c r="B22" s="6"/>
      <c r="C22" s="6"/>
      <c r="D22" s="6"/>
      <c r="E22" s="6"/>
      <c r="F22" s="6"/>
      <c r="G22" s="6"/>
      <c r="H22" s="6"/>
      <c r="I22" s="6"/>
      <c r="J22" s="6"/>
      <c r="K22" s="6"/>
      <c r="L22" s="6"/>
      <c r="M22" s="6"/>
      <c r="N22" s="6"/>
      <c r="O22" s="6"/>
      <c r="P22" s="6"/>
      <c r="Q22" s="6"/>
      <c r="R22" s="6"/>
      <c r="S22" s="6"/>
      <c r="T22" s="6"/>
    </row>
    <row r="23" spans="1:20" x14ac:dyDescent="0.2">
      <c r="A23" s="6"/>
      <c r="B23" s="6"/>
      <c r="C23" s="6"/>
      <c r="D23" s="6"/>
      <c r="E23" s="6"/>
      <c r="F23" s="6"/>
      <c r="G23" s="6"/>
      <c r="H23" s="6"/>
      <c r="I23" s="6"/>
      <c r="J23" s="6"/>
      <c r="K23" s="6"/>
      <c r="L23" s="6"/>
      <c r="M23" s="6"/>
      <c r="N23" s="6"/>
      <c r="O23" s="6"/>
      <c r="P23" s="6"/>
      <c r="Q23" s="6"/>
      <c r="R23" s="6"/>
      <c r="S23" s="6"/>
      <c r="T23" s="6"/>
    </row>
    <row r="24" spans="1:20" x14ac:dyDescent="0.2">
      <c r="A24" s="6"/>
      <c r="B24" s="6"/>
      <c r="C24" s="6"/>
      <c r="D24" s="6"/>
      <c r="E24" s="6"/>
      <c r="F24" s="6"/>
      <c r="G24" s="6"/>
      <c r="H24" s="6"/>
      <c r="I24" s="6"/>
      <c r="J24" s="6"/>
      <c r="K24" s="6"/>
      <c r="L24" s="6"/>
      <c r="M24" s="6"/>
      <c r="N24" s="6"/>
      <c r="O24" s="6"/>
      <c r="P24" s="6"/>
      <c r="Q24" s="6"/>
      <c r="R24" s="6"/>
      <c r="S24" s="6"/>
      <c r="T24" s="6"/>
    </row>
    <row r="25" spans="1:20" x14ac:dyDescent="0.2">
      <c r="A25" s="6"/>
      <c r="B25" s="6"/>
      <c r="C25" s="6"/>
      <c r="D25" s="6"/>
      <c r="E25" s="6"/>
      <c r="F25" s="6"/>
      <c r="G25" s="6"/>
      <c r="H25" s="6"/>
      <c r="I25" s="6"/>
      <c r="J25" s="6"/>
      <c r="K25" s="6"/>
      <c r="L25" s="6"/>
      <c r="M25" s="6"/>
      <c r="N25" s="6"/>
      <c r="O25" s="6"/>
      <c r="P25" s="6"/>
      <c r="Q25" s="6"/>
      <c r="R25" s="6"/>
      <c r="S25" s="6"/>
      <c r="T25" s="6"/>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I15" sqref="I15"/>
    </sheetView>
  </sheetViews>
  <sheetFormatPr defaultRowHeight="12.75" x14ac:dyDescent="0.2"/>
  <cols>
    <col min="10" max="10" width="9.85546875" bestFit="1" customWidth="1"/>
    <col min="11" max="11" width="14.42578125" bestFit="1" customWidth="1"/>
  </cols>
  <sheetData>
    <row r="1" spans="1:20" ht="15.75" x14ac:dyDescent="0.25">
      <c r="A1" s="8" t="s">
        <v>0</v>
      </c>
      <c r="B1" s="7"/>
      <c r="C1" s="7"/>
      <c r="D1" s="7"/>
      <c r="E1" s="4"/>
      <c r="F1" s="4"/>
      <c r="G1" s="4"/>
      <c r="H1" s="4"/>
      <c r="I1" s="4"/>
      <c r="J1" s="6"/>
    </row>
    <row r="2" spans="1:20" ht="15.75" x14ac:dyDescent="0.25">
      <c r="A2" s="4"/>
      <c r="B2" s="3"/>
      <c r="C2" s="3"/>
      <c r="D2" s="3"/>
      <c r="E2" s="3"/>
      <c r="F2" s="3"/>
      <c r="G2" s="3"/>
      <c r="H2" s="3"/>
      <c r="I2" s="3"/>
      <c r="J2" s="3"/>
    </row>
    <row r="3" spans="1:20" x14ac:dyDescent="0.2">
      <c r="A3" s="47"/>
      <c r="B3" s="47"/>
      <c r="C3" s="47"/>
      <c r="D3" s="38" t="s">
        <v>6</v>
      </c>
      <c r="E3" s="21" t="s">
        <v>7</v>
      </c>
      <c r="F3" s="21" t="s">
        <v>8</v>
      </c>
      <c r="G3" s="21" t="s">
        <v>9</v>
      </c>
      <c r="H3" s="21" t="s">
        <v>10</v>
      </c>
      <c r="I3" s="21" t="s">
        <v>11</v>
      </c>
      <c r="J3" s="22" t="s">
        <v>25</v>
      </c>
      <c r="K3" s="5"/>
      <c r="L3" s="5"/>
      <c r="M3" s="5"/>
      <c r="N3" s="5"/>
      <c r="O3" s="5"/>
      <c r="P3" s="5"/>
      <c r="Q3" s="5"/>
      <c r="R3" s="5"/>
      <c r="S3" s="5"/>
      <c r="T3" s="5"/>
    </row>
    <row r="4" spans="1:20" x14ac:dyDescent="0.2">
      <c r="A4" s="48" t="s">
        <v>26</v>
      </c>
      <c r="B4" s="48"/>
      <c r="C4" s="48"/>
      <c r="D4" s="41">
        <f>'Pricing Score Calculation'!E5</f>
        <v>30</v>
      </c>
      <c r="E4" s="42">
        <v>17.5</v>
      </c>
      <c r="F4" s="42">
        <v>10.5</v>
      </c>
      <c r="G4" s="42">
        <v>3.5</v>
      </c>
      <c r="H4" s="42">
        <v>14</v>
      </c>
      <c r="I4" s="42">
        <v>3.5</v>
      </c>
      <c r="J4" s="39">
        <f>SUM(D4:I4)</f>
        <v>79</v>
      </c>
      <c r="K4" s="6"/>
      <c r="L4" s="6"/>
      <c r="M4" s="6"/>
      <c r="N4" s="6"/>
      <c r="O4" s="6"/>
      <c r="P4" s="6"/>
      <c r="Q4" s="6"/>
      <c r="R4" s="6"/>
      <c r="S4" s="6"/>
      <c r="T4" s="6"/>
    </row>
    <row r="5" spans="1:20" x14ac:dyDescent="0.2">
      <c r="A5" s="48" t="s">
        <v>28</v>
      </c>
      <c r="B5" s="48"/>
      <c r="C5" s="48"/>
      <c r="D5" s="41">
        <f>'Pricing Score Calculation'!E6</f>
        <v>25.030946730589047</v>
      </c>
      <c r="E5" s="42">
        <v>18.75</v>
      </c>
      <c r="F5" s="42">
        <v>13.5</v>
      </c>
      <c r="G5" s="42">
        <v>4</v>
      </c>
      <c r="H5" s="42">
        <v>18</v>
      </c>
      <c r="I5" s="42">
        <v>3.5</v>
      </c>
      <c r="J5" s="39">
        <f>SUM(D5:I5)</f>
        <v>82.780946730589051</v>
      </c>
      <c r="K5" s="6"/>
      <c r="L5" s="6"/>
      <c r="M5" s="6"/>
      <c r="N5" s="6"/>
      <c r="O5" s="6"/>
      <c r="P5" s="6"/>
      <c r="Q5" s="6"/>
      <c r="R5" s="6"/>
      <c r="S5" s="6"/>
      <c r="T5" s="6"/>
    </row>
    <row r="6" spans="1:20" x14ac:dyDescent="0.2">
      <c r="A6" s="6"/>
      <c r="B6" s="6"/>
      <c r="C6" s="6"/>
      <c r="D6" s="6"/>
      <c r="E6" s="6"/>
      <c r="F6" s="6"/>
      <c r="G6" s="6"/>
      <c r="H6" s="6"/>
      <c r="I6" s="6"/>
      <c r="J6" s="6"/>
      <c r="K6" s="6"/>
      <c r="L6" s="6"/>
      <c r="M6" s="6"/>
      <c r="N6" s="6"/>
      <c r="O6" s="6"/>
      <c r="P6" s="6"/>
      <c r="Q6" s="6"/>
      <c r="R6" s="6"/>
      <c r="S6" s="6"/>
      <c r="T6" s="6"/>
    </row>
    <row r="7" spans="1:20" x14ac:dyDescent="0.2">
      <c r="A7" s="6"/>
      <c r="B7" s="6"/>
      <c r="C7" s="6"/>
      <c r="D7" s="6"/>
      <c r="E7" s="6"/>
      <c r="F7" s="6"/>
      <c r="G7" s="6"/>
      <c r="H7" s="6"/>
      <c r="I7" s="6"/>
      <c r="J7" s="6"/>
      <c r="K7" s="6"/>
      <c r="L7" s="6"/>
      <c r="M7" s="6"/>
      <c r="N7" s="6"/>
      <c r="O7" s="6"/>
      <c r="P7" s="6"/>
      <c r="Q7" s="6"/>
      <c r="R7" s="6"/>
      <c r="S7" s="6"/>
      <c r="T7" s="6"/>
    </row>
    <row r="8" spans="1:20" x14ac:dyDescent="0.2">
      <c r="A8" s="6"/>
      <c r="B8" s="6"/>
      <c r="C8" s="6"/>
      <c r="D8" s="6"/>
      <c r="E8" s="6"/>
      <c r="F8" s="6"/>
      <c r="G8" s="6"/>
      <c r="H8" s="6"/>
      <c r="I8" s="6"/>
      <c r="J8" s="6"/>
      <c r="K8" s="6"/>
      <c r="L8" s="6"/>
      <c r="M8" s="6"/>
      <c r="N8" s="6"/>
      <c r="O8" s="6"/>
      <c r="P8" s="6"/>
      <c r="Q8" s="6"/>
      <c r="R8" s="6"/>
      <c r="S8" s="6"/>
      <c r="T8" s="6"/>
    </row>
    <row r="9" spans="1:20" x14ac:dyDescent="0.2">
      <c r="A9" s="6"/>
      <c r="B9" s="6"/>
      <c r="C9" s="6"/>
      <c r="D9" s="6"/>
      <c r="E9" s="6"/>
      <c r="F9" s="6"/>
      <c r="G9" s="6"/>
      <c r="H9" s="6"/>
      <c r="I9" s="6"/>
      <c r="J9" s="6"/>
      <c r="K9" s="6"/>
      <c r="L9" s="6"/>
      <c r="M9" s="6"/>
      <c r="N9" s="6"/>
      <c r="O9" s="6"/>
      <c r="P9" s="6"/>
      <c r="Q9" s="6"/>
      <c r="R9" s="6"/>
      <c r="S9" s="6"/>
      <c r="T9" s="6"/>
    </row>
    <row r="10" spans="1:20" x14ac:dyDescent="0.2">
      <c r="A10" s="6"/>
      <c r="B10" s="6"/>
      <c r="C10" s="6"/>
      <c r="D10" s="6"/>
      <c r="E10" s="6"/>
      <c r="F10" s="6"/>
      <c r="G10" s="6"/>
      <c r="H10" s="6"/>
      <c r="I10" s="6"/>
      <c r="J10" s="6"/>
      <c r="K10" s="6"/>
      <c r="L10" s="6"/>
      <c r="M10" s="6"/>
      <c r="N10" s="6"/>
      <c r="O10" s="6"/>
      <c r="P10" s="6"/>
      <c r="Q10" s="6"/>
      <c r="R10" s="6"/>
      <c r="S10" s="6"/>
      <c r="T10" s="6"/>
    </row>
    <row r="11" spans="1:20" x14ac:dyDescent="0.2">
      <c r="A11" s="6"/>
      <c r="B11" s="6"/>
      <c r="C11" s="6"/>
      <c r="D11" s="6"/>
      <c r="E11" s="6"/>
      <c r="F11" s="6"/>
      <c r="G11" s="6"/>
      <c r="H11" s="6"/>
      <c r="I11" s="6"/>
      <c r="J11" s="6"/>
      <c r="K11" s="6"/>
      <c r="L11" s="6"/>
      <c r="M11" s="6"/>
      <c r="N11" s="6"/>
      <c r="O11" s="6"/>
      <c r="P11" s="6"/>
      <c r="Q11" s="6"/>
      <c r="R11" s="6"/>
      <c r="S11" s="6"/>
      <c r="T11" s="6"/>
    </row>
    <row r="12" spans="1:20" x14ac:dyDescent="0.2">
      <c r="A12" s="6"/>
      <c r="B12" s="6"/>
      <c r="C12" s="6"/>
      <c r="D12" s="6"/>
      <c r="E12" s="6"/>
      <c r="F12" s="6"/>
      <c r="G12" s="6"/>
      <c r="H12" s="6"/>
      <c r="I12" s="6"/>
      <c r="J12" s="6"/>
      <c r="K12" s="6"/>
      <c r="L12" s="6"/>
      <c r="M12" s="6"/>
      <c r="N12" s="6"/>
      <c r="O12" s="6"/>
      <c r="P12" s="6"/>
      <c r="Q12" s="6"/>
      <c r="R12" s="6"/>
      <c r="S12" s="6"/>
      <c r="T12" s="6"/>
    </row>
    <row r="13" spans="1:20" x14ac:dyDescent="0.2">
      <c r="A13" s="6"/>
      <c r="B13" s="6"/>
      <c r="C13" s="6"/>
      <c r="D13" s="6"/>
      <c r="E13" s="6"/>
      <c r="F13" s="6"/>
      <c r="G13" s="6"/>
      <c r="H13" s="6"/>
      <c r="I13" s="6"/>
      <c r="J13" s="6"/>
      <c r="K13" s="6"/>
      <c r="L13" s="6"/>
      <c r="M13" s="6"/>
      <c r="N13" s="6"/>
      <c r="O13" s="6"/>
      <c r="P13" s="6"/>
      <c r="Q13" s="6"/>
      <c r="R13" s="6"/>
      <c r="S13" s="6"/>
      <c r="T13" s="6"/>
    </row>
    <row r="14" spans="1:20" x14ac:dyDescent="0.2">
      <c r="A14" s="6"/>
      <c r="B14" s="6"/>
      <c r="C14" s="6"/>
      <c r="D14" s="6"/>
      <c r="E14" s="6"/>
      <c r="F14" s="6"/>
      <c r="G14" s="6"/>
      <c r="H14" s="6"/>
      <c r="I14" s="6"/>
      <c r="J14" s="6"/>
      <c r="K14" s="6"/>
      <c r="L14" s="6"/>
      <c r="M14" s="6"/>
      <c r="N14" s="6"/>
      <c r="O14" s="6"/>
      <c r="P14" s="6"/>
      <c r="Q14" s="6"/>
      <c r="R14" s="6"/>
      <c r="S14" s="6"/>
      <c r="T14" s="6"/>
    </row>
    <row r="15" spans="1:20" x14ac:dyDescent="0.2">
      <c r="A15" s="6"/>
      <c r="B15" s="6"/>
      <c r="C15" s="6"/>
      <c r="D15" s="6"/>
      <c r="E15" s="6"/>
      <c r="F15" s="6"/>
      <c r="G15" s="6"/>
      <c r="H15" s="6"/>
      <c r="I15" s="6"/>
      <c r="J15" s="6"/>
      <c r="K15" s="6"/>
      <c r="L15" s="6"/>
      <c r="M15" s="6"/>
      <c r="N15" s="6"/>
      <c r="O15" s="6"/>
      <c r="P15" s="6"/>
      <c r="Q15" s="6"/>
      <c r="R15" s="6"/>
      <c r="S15" s="6"/>
      <c r="T15" s="6"/>
    </row>
    <row r="16" spans="1:20" x14ac:dyDescent="0.2">
      <c r="A16" s="6"/>
      <c r="B16" s="6"/>
      <c r="C16" s="6"/>
      <c r="D16" s="6"/>
      <c r="E16" s="6"/>
      <c r="F16" s="6"/>
      <c r="G16" s="6"/>
      <c r="H16" s="6"/>
      <c r="I16" s="6"/>
      <c r="J16" s="6"/>
      <c r="K16" s="6"/>
      <c r="L16" s="6"/>
      <c r="M16" s="6"/>
      <c r="N16" s="6"/>
      <c r="O16" s="6"/>
      <c r="P16" s="6"/>
      <c r="Q16" s="6"/>
      <c r="R16" s="6"/>
      <c r="S16" s="6"/>
      <c r="T16" s="6"/>
    </row>
    <row r="17" spans="1:20" x14ac:dyDescent="0.2">
      <c r="A17" s="6"/>
      <c r="B17" s="6"/>
      <c r="C17" s="6"/>
      <c r="D17" s="6"/>
      <c r="E17" s="6"/>
      <c r="F17" s="6"/>
      <c r="G17" s="6"/>
      <c r="H17" s="6"/>
      <c r="I17" s="6"/>
      <c r="J17" s="6"/>
      <c r="K17" s="6"/>
      <c r="L17" s="6"/>
      <c r="M17" s="6"/>
      <c r="N17" s="6"/>
      <c r="O17" s="6"/>
      <c r="P17" s="6"/>
      <c r="Q17" s="6"/>
      <c r="R17" s="6"/>
      <c r="S17" s="6"/>
      <c r="T17" s="6"/>
    </row>
    <row r="18" spans="1:20" x14ac:dyDescent="0.2">
      <c r="A18" s="6"/>
      <c r="B18" s="6"/>
      <c r="C18" s="6"/>
      <c r="D18" s="6"/>
      <c r="E18" s="6"/>
      <c r="F18" s="6"/>
      <c r="G18" s="6"/>
      <c r="H18" s="6"/>
      <c r="I18" s="6"/>
      <c r="J18" s="6"/>
      <c r="K18" s="6"/>
      <c r="L18" s="6"/>
      <c r="M18" s="6"/>
      <c r="N18" s="6"/>
      <c r="O18" s="6"/>
      <c r="P18" s="6"/>
      <c r="Q18" s="6"/>
      <c r="R18" s="6"/>
      <c r="S18" s="6"/>
      <c r="T18" s="6"/>
    </row>
    <row r="19" spans="1:20" x14ac:dyDescent="0.2">
      <c r="A19" s="6"/>
      <c r="B19" s="6"/>
      <c r="C19" s="6"/>
      <c r="D19" s="6"/>
      <c r="E19" s="6"/>
      <c r="F19" s="6"/>
      <c r="G19" s="6"/>
      <c r="H19" s="6"/>
      <c r="I19" s="6"/>
      <c r="J19" s="6"/>
      <c r="K19" s="6"/>
      <c r="L19" s="6"/>
      <c r="M19" s="6"/>
      <c r="N19" s="6"/>
      <c r="O19" s="6"/>
      <c r="P19" s="6"/>
      <c r="Q19" s="6"/>
      <c r="R19" s="6"/>
      <c r="S19" s="6"/>
      <c r="T19" s="6"/>
    </row>
    <row r="20" spans="1:20" x14ac:dyDescent="0.2">
      <c r="A20" s="6"/>
      <c r="B20" s="6"/>
      <c r="C20" s="6"/>
      <c r="D20" s="6"/>
      <c r="E20" s="6"/>
      <c r="F20" s="6"/>
      <c r="G20" s="6"/>
      <c r="H20" s="6"/>
      <c r="I20" s="6"/>
      <c r="J20" s="6"/>
      <c r="K20" s="6"/>
      <c r="L20" s="6"/>
      <c r="M20" s="6"/>
      <c r="N20" s="6"/>
      <c r="O20" s="6"/>
      <c r="P20" s="6"/>
      <c r="Q20" s="6"/>
      <c r="R20" s="6"/>
      <c r="S20" s="6"/>
      <c r="T20" s="6"/>
    </row>
    <row r="21" spans="1:20" x14ac:dyDescent="0.2">
      <c r="A21" s="6"/>
      <c r="B21" s="6"/>
      <c r="C21" s="6"/>
      <c r="D21" s="6"/>
      <c r="E21" s="6"/>
      <c r="F21" s="6"/>
      <c r="G21" s="6"/>
      <c r="H21" s="6"/>
      <c r="I21" s="6"/>
      <c r="J21" s="6"/>
      <c r="K21" s="6"/>
      <c r="L21" s="6"/>
      <c r="M21" s="6"/>
      <c r="N21" s="6"/>
      <c r="O21" s="6"/>
      <c r="P21" s="6"/>
      <c r="Q21" s="6"/>
      <c r="R21" s="6"/>
      <c r="S21" s="6"/>
      <c r="T21" s="6"/>
    </row>
    <row r="22" spans="1:20" x14ac:dyDescent="0.2">
      <c r="A22" s="6"/>
      <c r="B22" s="6"/>
      <c r="C22" s="6"/>
      <c r="D22" s="6"/>
      <c r="E22" s="6"/>
      <c r="F22" s="6"/>
      <c r="G22" s="6"/>
      <c r="H22" s="6"/>
      <c r="I22" s="6"/>
      <c r="J22" s="6"/>
      <c r="K22" s="6"/>
      <c r="L22" s="6"/>
      <c r="M22" s="6"/>
      <c r="N22" s="6"/>
      <c r="O22" s="6"/>
      <c r="P22" s="6"/>
      <c r="Q22" s="6"/>
      <c r="R22" s="6"/>
      <c r="S22" s="6"/>
      <c r="T22" s="6"/>
    </row>
    <row r="23" spans="1:20" x14ac:dyDescent="0.2">
      <c r="A23" s="6"/>
      <c r="B23" s="6"/>
      <c r="C23" s="6"/>
      <c r="D23" s="6"/>
      <c r="E23" s="6"/>
      <c r="F23" s="6"/>
      <c r="G23" s="6"/>
      <c r="H23" s="6"/>
      <c r="I23" s="6"/>
      <c r="J23" s="6"/>
      <c r="K23" s="6"/>
      <c r="L23" s="6"/>
      <c r="M23" s="6"/>
      <c r="N23" s="6"/>
      <c r="O23" s="6"/>
      <c r="P23" s="6"/>
      <c r="Q23" s="6"/>
      <c r="R23" s="6"/>
      <c r="S23" s="6"/>
      <c r="T23" s="6"/>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7"/>
  <sheetViews>
    <sheetView zoomScaleNormal="100" workbookViewId="0">
      <selection activeCell="A2" sqref="A2:A4"/>
    </sheetView>
  </sheetViews>
  <sheetFormatPr defaultColWidth="9.140625" defaultRowHeight="12.75" x14ac:dyDescent="0.2"/>
  <cols>
    <col min="1" max="1" width="36.140625" style="6" customWidth="1"/>
    <col min="2" max="2" width="23.5703125" style="6" customWidth="1"/>
    <col min="3" max="5" width="13.28515625" style="6" customWidth="1"/>
    <col min="6" max="6" width="16.85546875" style="6" customWidth="1"/>
    <col min="7" max="16384" width="9.140625" style="6"/>
  </cols>
  <sheetData>
    <row r="1" spans="1:16" ht="24" customHeight="1" thickBot="1" x14ac:dyDescent="0.25">
      <c r="A1" s="53" t="s">
        <v>23</v>
      </c>
      <c r="B1" s="53"/>
      <c r="C1" s="35"/>
      <c r="D1" s="35"/>
      <c r="E1" s="35"/>
    </row>
    <row r="2" spans="1:16" x14ac:dyDescent="0.2">
      <c r="A2" s="55" t="s">
        <v>17</v>
      </c>
      <c r="B2" s="58" t="s">
        <v>18</v>
      </c>
      <c r="C2" s="61" t="s">
        <v>21</v>
      </c>
      <c r="D2" s="61" t="s">
        <v>19</v>
      </c>
      <c r="E2" s="61" t="s">
        <v>20</v>
      </c>
      <c r="G2" s="54" t="s">
        <v>29</v>
      </c>
      <c r="H2" s="54"/>
      <c r="I2" s="54"/>
      <c r="J2" s="54"/>
      <c r="K2" s="54"/>
      <c r="L2" s="54"/>
      <c r="M2" s="54"/>
      <c r="N2" s="54"/>
      <c r="O2" s="54"/>
      <c r="P2" s="54"/>
    </row>
    <row r="3" spans="1:16" x14ac:dyDescent="0.2">
      <c r="A3" s="56"/>
      <c r="B3" s="59"/>
      <c r="C3" s="62"/>
      <c r="D3" s="62"/>
      <c r="E3" s="62"/>
      <c r="G3" s="54"/>
      <c r="H3" s="54"/>
      <c r="I3" s="54"/>
      <c r="J3" s="54"/>
      <c r="K3" s="54"/>
      <c r="L3" s="54"/>
      <c r="M3" s="54"/>
      <c r="N3" s="54"/>
      <c r="O3" s="54"/>
      <c r="P3" s="54"/>
    </row>
    <row r="4" spans="1:16" ht="13.5" thickBot="1" x14ac:dyDescent="0.25">
      <c r="A4" s="57"/>
      <c r="B4" s="60"/>
      <c r="C4" s="63"/>
      <c r="D4" s="63"/>
      <c r="E4" s="63"/>
      <c r="G4" s="54"/>
      <c r="H4" s="54"/>
      <c r="I4" s="54"/>
      <c r="J4" s="54"/>
      <c r="K4" s="54"/>
      <c r="L4" s="54"/>
      <c r="M4" s="54"/>
      <c r="N4" s="54"/>
      <c r="O4" s="54"/>
      <c r="P4" s="54"/>
    </row>
    <row r="5" spans="1:16" x14ac:dyDescent="0.2">
      <c r="A5" s="25" t="str">
        <f>'Evaluator 5'!A4:C4</f>
        <v>CMC</v>
      </c>
      <c r="B5" s="37">
        <v>610000</v>
      </c>
      <c r="C5" s="49">
        <v>30</v>
      </c>
      <c r="D5" s="51">
        <f>MIN(B5:B6)</f>
        <v>610000</v>
      </c>
      <c r="E5" s="27">
        <f>$C$5*($D$5/B5)</f>
        <v>30</v>
      </c>
    </row>
    <row r="6" spans="1:16" x14ac:dyDescent="0.2">
      <c r="A6" s="25" t="str">
        <f>'Evaluator 5'!A5:C5</f>
        <v>Noble</v>
      </c>
      <c r="B6" s="37">
        <v>731095</v>
      </c>
      <c r="C6" s="50"/>
      <c r="D6" s="52"/>
      <c r="E6" s="27">
        <f t="shared" ref="E6" si="0">$C$5*($D$5/B6)</f>
        <v>25.030946730589047</v>
      </c>
    </row>
    <row r="7" spans="1:16" x14ac:dyDescent="0.2">
      <c r="I7" s="36"/>
      <c r="J7" s="36"/>
      <c r="K7" s="36"/>
      <c r="L7" s="36"/>
      <c r="M7" s="36"/>
      <c r="N7" s="36"/>
      <c r="O7" s="36"/>
    </row>
  </sheetData>
  <mergeCells count="9">
    <mergeCell ref="C5:C6"/>
    <mergeCell ref="D5:D6"/>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zoomScaleNormal="100" workbookViewId="0">
      <selection activeCell="K12" sqref="K12"/>
    </sheetView>
  </sheetViews>
  <sheetFormatPr defaultColWidth="9.140625" defaultRowHeight="15" x14ac:dyDescent="0.2"/>
  <cols>
    <col min="1" max="1" width="33" style="11" customWidth="1"/>
    <col min="2" max="3" width="7" style="11" bestFit="1" customWidth="1"/>
    <col min="4" max="6" width="7.7109375" style="11" customWidth="1"/>
    <col min="7" max="7" width="8.85546875" style="11" hidden="1" customWidth="1"/>
    <col min="8" max="8" width="7.5703125" style="11" customWidth="1"/>
    <col min="9" max="9" width="8.28515625" style="11" customWidth="1"/>
    <col min="10" max="13" width="4.140625" style="11" bestFit="1" customWidth="1"/>
    <col min="14" max="14" width="4.140625" style="11" customWidth="1"/>
    <col min="15" max="15" width="7.140625" style="11" bestFit="1" customWidth="1"/>
    <col min="16" max="16384" width="9.140625" style="11"/>
  </cols>
  <sheetData>
    <row r="1" spans="1:16" ht="15.75" x14ac:dyDescent="0.25">
      <c r="A1" s="9" t="s">
        <v>12</v>
      </c>
      <c r="B1" s="10"/>
      <c r="C1" s="9"/>
      <c r="D1" s="9"/>
      <c r="E1" s="9"/>
      <c r="F1" s="9"/>
      <c r="G1" s="9"/>
      <c r="H1" s="9"/>
    </row>
    <row r="2" spans="1:16" ht="6" customHeight="1" x14ac:dyDescent="0.25">
      <c r="A2" s="9"/>
      <c r="B2" s="10"/>
      <c r="C2" s="9"/>
      <c r="D2" s="9"/>
      <c r="E2" s="9"/>
      <c r="F2" s="9"/>
      <c r="G2" s="9"/>
      <c r="H2" s="9"/>
    </row>
    <row r="3" spans="1:16" ht="15.75" x14ac:dyDescent="0.25">
      <c r="A3" s="64" t="s">
        <v>27</v>
      </c>
      <c r="B3" s="64"/>
      <c r="C3" s="64"/>
      <c r="D3" s="64"/>
      <c r="E3" s="64"/>
      <c r="F3" s="64"/>
      <c r="G3" s="64"/>
      <c r="H3" s="64"/>
    </row>
    <row r="4" spans="1:16" x14ac:dyDescent="0.2">
      <c r="A4" s="10"/>
      <c r="B4" s="10"/>
      <c r="C4" s="10"/>
      <c r="D4" s="10"/>
      <c r="E4" s="10"/>
      <c r="F4" s="10"/>
      <c r="G4" s="12"/>
      <c r="H4" s="12"/>
    </row>
    <row r="5" spans="1:16" ht="15.75" x14ac:dyDescent="0.25">
      <c r="G5" s="26" t="s">
        <v>22</v>
      </c>
      <c r="H5" s="13"/>
      <c r="I5" s="26"/>
      <c r="J5" s="13"/>
      <c r="O5" s="65" t="s">
        <v>15</v>
      </c>
      <c r="P5" s="65"/>
    </row>
    <row r="6" spans="1:16" s="16" customFormat="1" ht="135" customHeight="1" x14ac:dyDescent="0.2">
      <c r="A6" s="14"/>
      <c r="B6" s="15" t="s">
        <v>1</v>
      </c>
      <c r="C6" s="15" t="s">
        <v>2</v>
      </c>
      <c r="D6" s="15" t="s">
        <v>3</v>
      </c>
      <c r="E6" s="15" t="s">
        <v>4</v>
      </c>
      <c r="F6" s="15" t="s">
        <v>5</v>
      </c>
      <c r="G6" s="30" t="s">
        <v>16</v>
      </c>
      <c r="I6" s="11"/>
      <c r="J6" s="15" t="str">
        <f>B6</f>
        <v>Evaluator 1</v>
      </c>
      <c r="K6" s="15" t="str">
        <f>C6</f>
        <v>Evaluator 2</v>
      </c>
      <c r="L6" s="15" t="str">
        <f>D6</f>
        <v>Evaluator 3</v>
      </c>
      <c r="M6" s="15" t="str">
        <f>E6</f>
        <v>Evaluator 4</v>
      </c>
      <c r="N6" s="15" t="str">
        <f>F6</f>
        <v>Evaluator 5</v>
      </c>
      <c r="O6" s="30" t="s">
        <v>24</v>
      </c>
      <c r="P6" s="23" t="s">
        <v>14</v>
      </c>
    </row>
    <row r="7" spans="1:16" ht="16.5" customHeight="1" x14ac:dyDescent="0.2">
      <c r="A7" s="18" t="str">
        <f>'Evaluator 1'!A4:C4</f>
        <v>CMC</v>
      </c>
      <c r="B7" s="40">
        <f>'Evaluator 1'!J4</f>
        <v>85.899999999999991</v>
      </c>
      <c r="C7" s="40">
        <f>'Evaluator 2 '!J4</f>
        <v>85.5</v>
      </c>
      <c r="D7" s="40">
        <f>'Evaluator 3'!J4</f>
        <v>86</v>
      </c>
      <c r="E7" s="40">
        <f>'Evaluator 4'!J4</f>
        <v>82.3</v>
      </c>
      <c r="F7" s="40">
        <f>'Evaluator 5'!J4</f>
        <v>79</v>
      </c>
      <c r="G7" s="31">
        <f>AVERAGE(B7:F7)</f>
        <v>83.74</v>
      </c>
      <c r="H7" s="28"/>
      <c r="I7" s="28"/>
      <c r="J7" s="17">
        <f>RANK(B7,$B$7:$B$8,0)</f>
        <v>1</v>
      </c>
      <c r="K7" s="17">
        <f>RANK(C7,$C$7:$C$8,0)</f>
        <v>2</v>
      </c>
      <c r="L7" s="17">
        <f>RANK(D7,$D$7:$D$8,0)</f>
        <v>1</v>
      </c>
      <c r="M7" s="17">
        <f>RANK(E7,$E$7:$E$8,0)</f>
        <v>1</v>
      </c>
      <c r="N7" s="17">
        <f>RANK(F7,$F$7:$F$8,0)</f>
        <v>2</v>
      </c>
      <c r="O7" s="33">
        <f>AVERAGE(J7:N7)</f>
        <v>1.4</v>
      </c>
      <c r="P7" s="20">
        <f>RANK(O7,$O$7:$O$8,1)</f>
        <v>1</v>
      </c>
    </row>
    <row r="8" spans="1:16" ht="16.5" customHeight="1" x14ac:dyDescent="0.2">
      <c r="A8" s="18" t="str">
        <f>'Evaluator 1'!A5:C5</f>
        <v>Noble</v>
      </c>
      <c r="B8" s="40">
        <f>'Evaluator 1'!J5</f>
        <v>82.630946730589059</v>
      </c>
      <c r="C8" s="40">
        <f>'Evaluator 2 '!J5</f>
        <v>87.530946730589051</v>
      </c>
      <c r="D8" s="40">
        <f>'Evaluator 3'!J5</f>
        <v>82.330946730589048</v>
      </c>
      <c r="E8" s="40">
        <f>'Evaluator 4'!J5</f>
        <v>77.830946730589048</v>
      </c>
      <c r="F8" s="40">
        <f>'Evaluator 5'!J5</f>
        <v>82.780946730589051</v>
      </c>
      <c r="G8" s="32">
        <f>AVERAGE(B8:F8)</f>
        <v>82.620946730589054</v>
      </c>
      <c r="H8" s="29"/>
      <c r="I8" s="29"/>
      <c r="J8" s="17">
        <f>RANK(B8,$B$7:$B$8,0)</f>
        <v>2</v>
      </c>
      <c r="K8" s="17">
        <f>RANK(C8,$C$7:$C$8,0)</f>
        <v>1</v>
      </c>
      <c r="L8" s="17">
        <f>RANK(D8,$D$7:$D$8,0)</f>
        <v>2</v>
      </c>
      <c r="M8" s="17">
        <f>RANK(E8,$E$7:$E$8,0)</f>
        <v>2</v>
      </c>
      <c r="N8" s="17">
        <f>RANK(F8,$F$7:$F$8,0)</f>
        <v>1</v>
      </c>
      <c r="O8" s="34">
        <f>AVERAGE(J8:N8)</f>
        <v>1.6</v>
      </c>
      <c r="P8" s="20">
        <f>RANK(O8,$O$7:$O$8,1)</f>
        <v>2</v>
      </c>
    </row>
    <row r="9" spans="1:16" x14ac:dyDescent="0.2">
      <c r="I9" s="24"/>
    </row>
    <row r="14" spans="1:16" x14ac:dyDescent="0.2">
      <c r="A14" s="19" t="s">
        <v>13</v>
      </c>
    </row>
    <row r="15" spans="1:16" x14ac:dyDescent="0.2">
      <c r="A15" s="19"/>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7"/>
  <sheetViews>
    <sheetView tabSelected="1" zoomScaleNormal="100" workbookViewId="0">
      <selection activeCell="H23" sqref="H23"/>
    </sheetView>
  </sheetViews>
  <sheetFormatPr defaultRowHeight="12.75" x14ac:dyDescent="0.2"/>
  <cols>
    <col min="1" max="1" width="20.7109375" style="68" customWidth="1"/>
    <col min="2" max="2" width="24.42578125" style="68" customWidth="1"/>
    <col min="3" max="3" width="15.7109375" style="68" customWidth="1"/>
    <col min="4" max="19" width="9.5703125" style="68" customWidth="1"/>
    <col min="20" max="16384" width="9.140625" style="68"/>
  </cols>
  <sheetData>
    <row r="1" spans="1:19" ht="15.75" customHeight="1" x14ac:dyDescent="0.25">
      <c r="A1" s="66" t="s">
        <v>30</v>
      </c>
      <c r="B1" s="66"/>
      <c r="C1" s="66"/>
      <c r="D1" s="66"/>
      <c r="E1" s="66"/>
      <c r="F1" s="66"/>
      <c r="G1" s="66"/>
      <c r="H1" s="66"/>
      <c r="I1" s="66"/>
      <c r="J1" s="67"/>
    </row>
    <row r="2" spans="1:19" ht="15.75" thickBot="1" x14ac:dyDescent="0.25">
      <c r="A2" s="69" t="s">
        <v>27</v>
      </c>
      <c r="J2" s="70"/>
    </row>
    <row r="3" spans="1:19" ht="13.5" thickBot="1" x14ac:dyDescent="0.25">
      <c r="A3" s="69" t="s">
        <v>31</v>
      </c>
      <c r="B3" s="71"/>
    </row>
    <row r="4" spans="1:19" ht="15" customHeight="1" x14ac:dyDescent="0.2">
      <c r="A4" s="72" t="s">
        <v>32</v>
      </c>
      <c r="B4" s="73" t="s">
        <v>33</v>
      </c>
      <c r="C4" s="73"/>
      <c r="D4" s="73"/>
      <c r="E4" s="74"/>
    </row>
    <row r="5" spans="1:19" ht="20.25" customHeight="1" thickBot="1" x14ac:dyDescent="0.3">
      <c r="A5" s="75" t="s">
        <v>34</v>
      </c>
      <c r="B5" s="75"/>
      <c r="C5" s="76"/>
      <c r="D5" s="76"/>
      <c r="E5" s="76"/>
      <c r="F5" s="76"/>
      <c r="G5" s="76"/>
      <c r="H5" s="77"/>
      <c r="I5" s="77"/>
    </row>
    <row r="6" spans="1:19" ht="24.75" customHeight="1" thickBot="1" x14ac:dyDescent="0.25">
      <c r="A6" s="78"/>
      <c r="B6" s="79" t="s">
        <v>35</v>
      </c>
      <c r="C6" s="79"/>
      <c r="D6" s="79"/>
      <c r="E6" s="79"/>
      <c r="F6" s="79"/>
      <c r="G6" s="79"/>
      <c r="H6" s="79"/>
      <c r="I6" s="79"/>
    </row>
    <row r="7" spans="1:19" ht="15" customHeight="1" x14ac:dyDescent="0.25">
      <c r="B7" s="80"/>
    </row>
    <row r="8" spans="1:19" ht="15" customHeight="1" x14ac:dyDescent="0.25">
      <c r="B8" s="80"/>
    </row>
    <row r="9" spans="1:19" ht="15" customHeight="1" x14ac:dyDescent="0.25">
      <c r="B9" s="80"/>
    </row>
    <row r="10" spans="1:19" ht="15" customHeight="1" x14ac:dyDescent="0.2"/>
    <row r="11" spans="1:19" ht="11.25" customHeight="1" thickBot="1" x14ac:dyDescent="0.25"/>
    <row r="12" spans="1:19" s="81" customFormat="1" ht="13.5" thickBot="1" x14ac:dyDescent="0.25">
      <c r="B12" s="82" t="s">
        <v>36</v>
      </c>
      <c r="C12" s="83"/>
      <c r="D12" s="84"/>
      <c r="E12" s="82" t="s">
        <v>37</v>
      </c>
      <c r="F12" s="83"/>
      <c r="G12" s="84"/>
      <c r="H12" s="82" t="s">
        <v>38</v>
      </c>
      <c r="I12" s="83"/>
      <c r="J12" s="84"/>
      <c r="K12" s="82" t="s">
        <v>39</v>
      </c>
      <c r="L12" s="83"/>
      <c r="M12" s="84"/>
      <c r="N12" s="82" t="s">
        <v>40</v>
      </c>
      <c r="O12" s="83"/>
      <c r="P12" s="84"/>
      <c r="Q12" s="82" t="s">
        <v>41</v>
      </c>
      <c r="R12" s="83"/>
      <c r="S12" s="84"/>
    </row>
    <row r="13" spans="1:19" s="81" customFormat="1" ht="112.5" customHeight="1" x14ac:dyDescent="0.2">
      <c r="B13" s="85" t="s">
        <v>42</v>
      </c>
      <c r="C13" s="86"/>
      <c r="D13" s="87"/>
      <c r="E13" s="88" t="s">
        <v>43</v>
      </c>
      <c r="F13" s="86"/>
      <c r="G13" s="87"/>
      <c r="H13" s="88" t="s">
        <v>44</v>
      </c>
      <c r="I13" s="86"/>
      <c r="J13" s="87"/>
      <c r="K13" s="88" t="s">
        <v>45</v>
      </c>
      <c r="L13" s="86"/>
      <c r="M13" s="87"/>
      <c r="N13" s="88" t="s">
        <v>46</v>
      </c>
      <c r="O13" s="86"/>
      <c r="P13" s="87"/>
      <c r="Q13" s="88" t="s">
        <v>47</v>
      </c>
      <c r="R13" s="86"/>
      <c r="S13" s="87"/>
    </row>
    <row r="14" spans="1:19" s="93" customFormat="1" ht="11.25" customHeight="1" x14ac:dyDescent="0.2">
      <c r="A14" s="89"/>
      <c r="B14" s="90" t="s">
        <v>48</v>
      </c>
      <c r="C14" s="91"/>
      <c r="D14" s="92"/>
      <c r="E14" s="90" t="s">
        <v>48</v>
      </c>
      <c r="F14" s="91"/>
      <c r="G14" s="92"/>
      <c r="H14" s="90" t="s">
        <v>48</v>
      </c>
      <c r="I14" s="91"/>
      <c r="J14" s="92"/>
      <c r="K14" s="90" t="s">
        <v>48</v>
      </c>
      <c r="L14" s="91"/>
      <c r="M14" s="92"/>
      <c r="N14" s="90" t="s">
        <v>48</v>
      </c>
      <c r="O14" s="91"/>
      <c r="P14" s="92"/>
      <c r="Q14" s="90" t="s">
        <v>48</v>
      </c>
      <c r="R14" s="91"/>
      <c r="S14" s="92"/>
    </row>
    <row r="15" spans="1:19" s="93" customFormat="1" ht="11.25" customHeight="1" x14ac:dyDescent="0.2">
      <c r="A15" s="94" t="s">
        <v>26</v>
      </c>
      <c r="B15" s="95"/>
      <c r="C15" s="96"/>
      <c r="D15" s="97"/>
      <c r="E15" s="98"/>
      <c r="F15" s="99"/>
      <c r="G15" s="100"/>
      <c r="H15" s="98"/>
      <c r="I15" s="99"/>
      <c r="J15" s="100"/>
      <c r="K15" s="98"/>
      <c r="L15" s="99"/>
      <c r="M15" s="100"/>
      <c r="N15" s="98"/>
      <c r="O15" s="99"/>
      <c r="P15" s="100"/>
      <c r="Q15" s="98"/>
      <c r="R15" s="99"/>
      <c r="S15" s="100"/>
    </row>
    <row r="16" spans="1:19" s="93" customFormat="1" x14ac:dyDescent="0.2">
      <c r="A16" s="94" t="s">
        <v>28</v>
      </c>
      <c r="B16" s="95"/>
      <c r="C16" s="96"/>
      <c r="D16" s="97"/>
      <c r="E16" s="98"/>
      <c r="F16" s="99"/>
      <c r="G16" s="100"/>
      <c r="H16" s="98"/>
      <c r="I16" s="99"/>
      <c r="J16" s="100"/>
      <c r="K16" s="98"/>
      <c r="L16" s="99"/>
      <c r="M16" s="100"/>
      <c r="N16" s="98"/>
      <c r="O16" s="99"/>
      <c r="P16" s="100"/>
      <c r="Q16" s="98"/>
      <c r="R16" s="99"/>
      <c r="S16" s="100"/>
    </row>
    <row r="17" spans="1:19" s="102" customFormat="1" ht="7.5" customHeight="1" x14ac:dyDescent="0.2">
      <c r="A17" s="101"/>
      <c r="B17" s="101"/>
      <c r="C17" s="101"/>
      <c r="D17" s="101"/>
      <c r="E17" s="101"/>
      <c r="F17" s="101"/>
      <c r="G17" s="101"/>
      <c r="H17" s="101"/>
      <c r="I17" s="101"/>
      <c r="J17" s="101"/>
      <c r="K17" s="101"/>
      <c r="L17" s="101"/>
      <c r="M17" s="101"/>
      <c r="N17" s="101"/>
      <c r="O17" s="101"/>
      <c r="P17" s="101"/>
      <c r="Q17" s="101"/>
      <c r="R17" s="101"/>
      <c r="S17" s="101"/>
    </row>
    <row r="18" spans="1:19" s="103" customFormat="1" ht="6.75" customHeight="1" x14ac:dyDescent="0.2"/>
    <row r="20" spans="1:19" x14ac:dyDescent="0.2">
      <c r="A20" s="104"/>
      <c r="G20" s="105"/>
      <c r="H20" s="105"/>
    </row>
    <row r="21" spans="1:19" x14ac:dyDescent="0.2">
      <c r="A21" s="106" t="s">
        <v>49</v>
      </c>
      <c r="G21" s="105"/>
      <c r="H21" s="105"/>
      <c r="I21" s="105"/>
      <c r="J21" s="105"/>
    </row>
    <row r="22" spans="1:19" ht="15" x14ac:dyDescent="0.25">
      <c r="A22" s="107"/>
      <c r="B22" s="80"/>
      <c r="G22" s="105"/>
      <c r="H22" s="105"/>
      <c r="I22" s="105"/>
      <c r="J22" s="105"/>
    </row>
    <row r="23" spans="1:19" ht="15" x14ac:dyDescent="0.25">
      <c r="A23" s="107"/>
      <c r="B23" s="80"/>
      <c r="C23" s="107"/>
      <c r="G23" s="105"/>
      <c r="H23" s="105"/>
      <c r="I23" s="105"/>
      <c r="J23" s="105"/>
    </row>
    <row r="24" spans="1:19" ht="15" x14ac:dyDescent="0.25">
      <c r="A24" s="107"/>
      <c r="B24" s="80"/>
      <c r="C24" s="107"/>
      <c r="G24" s="105"/>
      <c r="H24" s="105"/>
      <c r="I24" s="105"/>
      <c r="J24" s="105"/>
    </row>
    <row r="25" spans="1:19" ht="15" x14ac:dyDescent="0.25">
      <c r="A25" s="107"/>
      <c r="B25" s="80"/>
      <c r="C25" s="107"/>
      <c r="G25" s="105"/>
      <c r="H25" s="105"/>
      <c r="I25" s="105"/>
      <c r="J25" s="105"/>
    </row>
    <row r="26" spans="1:19" ht="15" x14ac:dyDescent="0.25">
      <c r="A26" s="107"/>
      <c r="B26" s="80"/>
      <c r="C26" s="107"/>
      <c r="G26" s="105"/>
      <c r="H26" s="105"/>
      <c r="I26" s="105"/>
      <c r="J26" s="105"/>
    </row>
    <row r="27" spans="1:19" x14ac:dyDescent="0.2">
      <c r="A27" s="107"/>
      <c r="B27" s="107"/>
      <c r="C27" s="107"/>
      <c r="G27" s="105"/>
      <c r="H27" s="105"/>
      <c r="I27" s="105"/>
      <c r="J27" s="105"/>
    </row>
    <row r="28" spans="1:19" x14ac:dyDescent="0.2">
      <c r="A28" s="107"/>
      <c r="B28" s="107"/>
      <c r="C28" s="107"/>
      <c r="G28" s="105"/>
      <c r="H28" s="105"/>
      <c r="I28" s="105"/>
      <c r="J28" s="105"/>
    </row>
    <row r="29" spans="1:19" x14ac:dyDescent="0.2">
      <c r="I29" s="105"/>
      <c r="J29" s="105"/>
      <c r="K29" s="105"/>
      <c r="L29" s="105"/>
    </row>
    <row r="30" spans="1:19" x14ac:dyDescent="0.2">
      <c r="I30" s="105"/>
      <c r="J30" s="105"/>
      <c r="K30" s="105"/>
      <c r="L30" s="105"/>
      <c r="M30" s="105"/>
    </row>
    <row r="31" spans="1:19" x14ac:dyDescent="0.2">
      <c r="L31" s="105"/>
      <c r="M31" s="105"/>
    </row>
    <row r="32" spans="1:19" x14ac:dyDescent="0.2">
      <c r="L32" s="105"/>
      <c r="M32" s="105"/>
    </row>
    <row r="33" spans="1:13" x14ac:dyDescent="0.2">
      <c r="L33" s="105"/>
      <c r="M33" s="105"/>
    </row>
    <row r="34" spans="1:13" x14ac:dyDescent="0.2">
      <c r="L34" s="105"/>
      <c r="M34" s="105"/>
    </row>
    <row r="47" spans="1:13" x14ac:dyDescent="0.2">
      <c r="A47" s="108" t="s">
        <v>50</v>
      </c>
    </row>
  </sheetData>
  <mergeCells count="34">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K12:M12"/>
    <mergeCell ref="N12:P12"/>
    <mergeCell ref="Q12:S12"/>
    <mergeCell ref="B13:D13"/>
    <mergeCell ref="E13:G13"/>
    <mergeCell ref="H13:J13"/>
    <mergeCell ref="K13:M13"/>
    <mergeCell ref="N13:P13"/>
    <mergeCell ref="Q13:S13"/>
    <mergeCell ref="A1:I1"/>
    <mergeCell ref="B4:D4"/>
    <mergeCell ref="A5:B5"/>
    <mergeCell ref="B6:I6"/>
    <mergeCell ref="B12:D12"/>
    <mergeCell ref="E12:G12"/>
    <mergeCell ref="H12:J1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 </vt:lpstr>
      <vt:lpstr>Evaluator 3</vt:lpstr>
      <vt:lpstr>Evaluator 4</vt:lpstr>
      <vt:lpstr>Evaluator 5</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2021-08-12T15:07:54Z</dcterms:modified>
</cp:coreProperties>
</file>