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T:\PURCHASING_New\Contracts Reporting\FY2020\04_Open Record Evaluations\"/>
    </mc:Choice>
  </mc:AlternateContent>
  <bookViews>
    <workbookView xWindow="0" yWindow="0" windowWidth="28800" windowHeight="14235" tabRatio="722" activeTab="7"/>
  </bookViews>
  <sheets>
    <sheet name="Evaluator 1" sheetId="2" r:id="rId1"/>
    <sheet name="Evaluator 2" sheetId="3" r:id="rId2"/>
    <sheet name="Evaluator 3" sheetId="5" r:id="rId3"/>
    <sheet name="Evaluator 4" sheetId="9" r:id="rId4"/>
    <sheet name="Evaluator 5" sheetId="10" r:id="rId5"/>
    <sheet name="Pricing Score Calculation" sheetId="13" r:id="rId6"/>
    <sheet name="Summary" sheetId="1" r:id="rId7"/>
    <sheet name="Evaluation" sheetId="14" r:id="rId8"/>
  </sheets>
  <definedNames>
    <definedName name="_AtRisk_SimSetting_AutomaticallyGenerateReports" hidden="1">FALSE</definedName>
    <definedName name="_AtRisk_SimSetting_AutomaticResultsDisplayMode" hidden="1">2</definedName>
    <definedName name="_AtRisk_SimSetting_ConvergenceConfidenceLevel" hidden="1">0.95</definedName>
    <definedName name="_AtRisk_SimSetting_ConvergencePercentileToTest" hidden="1">0.9</definedName>
    <definedName name="_AtRisk_SimSetting_ConvergencePerformMeanTest" hidden="1">TRUE</definedName>
    <definedName name="_AtRisk_SimSetting_ConvergencePerformPercentileTest" hidden="1">FALSE</definedName>
    <definedName name="_AtRisk_SimSetting_ConvergencePerformStdDeviationTest" hidden="1">FALSE</definedName>
    <definedName name="_AtRisk_SimSetting_ConvergenceTestAllOutputs" hidden="1">TRUE</definedName>
    <definedName name="_AtRisk_SimSetting_ConvergenceTestingPeriod" hidden="1">100</definedName>
    <definedName name="_AtRisk_SimSetting_ConvergenceTolerance" hidden="1">0.03</definedName>
    <definedName name="_AtRisk_SimSetting_LiveUpdate" hidden="1">FALSE</definedName>
    <definedName name="_AtRisk_SimSetting_LiveUpdatePeriod" hidden="1">-1</definedName>
    <definedName name="_AtRisk_SimSetting_RandomNumberGenerator" hidden="1">7</definedName>
    <definedName name="_AtRisk_SimSetting_ReportsList" hidden="1">0</definedName>
    <definedName name="_AtRisk_SimSetting_SimNameCount" hidden="1">0</definedName>
    <definedName name="_AtRisk_SimSetting_SmartSensitivityAnalysisEnabled" hidden="1">TRUE</definedName>
    <definedName name="_AtRisk_SimSetting_StatisticFunctionUpdating" hidden="1">1</definedName>
    <definedName name="_AtRisk_SimSetting_StdRecalcBehavior" hidden="1">1</definedName>
    <definedName name="_AtRisk_SimSetting_StdRecalcWithoutRiskStatic" hidden="1">0</definedName>
    <definedName name="_AtRisk_SimSetting_StdRecalcWithoutRiskStaticPercentile" hidden="1">0.5</definedName>
    <definedName name="RiskAfterRecalcMacro" hidden="1">""</definedName>
    <definedName name="RiskAfterSimMacro" hidden="1">""</definedName>
    <definedName name="RiskBeforeRecalcMacro" hidden="1">""</definedName>
    <definedName name="RiskBeforeSimMacro" hidden="1">""</definedName>
    <definedName name="RiskCollectDistributionSamples" hidden="1">2</definedName>
    <definedName name="RiskFixedSeed" hidden="1">1</definedName>
    <definedName name="RiskHasSettings" hidden="1">5</definedName>
    <definedName name="RiskMinimizeOnStart" hidden="1">FALSE</definedName>
    <definedName name="RiskMonitorConvergence" hidden="1">FALSE</definedName>
    <definedName name="RiskMultipleCPUSupportEnabled" hidden="1">TRUE</definedName>
    <definedName name="RiskNumIterations" hidden="1">5000</definedName>
    <definedName name="RiskNumSimulations" hidden="1">1</definedName>
    <definedName name="RiskPauseOnError" hidden="1">FALSE</definedName>
    <definedName name="RiskRunAfterRecalcMacro" hidden="1">FALSE</definedName>
    <definedName name="RiskRunAfterSimMacro" hidden="1">FALSE</definedName>
    <definedName name="RiskRunBeforeRecalcMacro" hidden="1">FALSE</definedName>
    <definedName name="RiskRunBeforeSimMacro" hidden="1">FALSE</definedName>
    <definedName name="RiskSamplingType" hidden="1">3</definedName>
    <definedName name="RiskStandardRecalc" hidden="1">2</definedName>
    <definedName name="RiskUpdateDisplay" hidden="1">FALSE</definedName>
    <definedName name="RiskUseDifferentSeedForEachSim" hidden="1">FALSE</definedName>
    <definedName name="RiskUseFixedSeed" hidden="1">TRUE</definedName>
    <definedName name="RiskUseMultipleCPUs" hidden="1">TRUE</definedName>
  </definedNames>
  <calcPr calcId="152511"/>
</workbook>
</file>

<file path=xl/calcChain.xml><?xml version="1.0" encoding="utf-8"?>
<calcChain xmlns="http://schemas.openxmlformats.org/spreadsheetml/2006/main">
  <c r="B5" i="10" l="1"/>
  <c r="B6" i="10"/>
  <c r="B7" i="10"/>
  <c r="B4" i="10"/>
  <c r="B5" i="9"/>
  <c r="B6" i="9"/>
  <c r="B7" i="9"/>
  <c r="B4" i="9"/>
  <c r="B5" i="5"/>
  <c r="B6" i="5"/>
  <c r="B7" i="5"/>
  <c r="B4" i="5"/>
  <c r="B5" i="3"/>
  <c r="B6" i="3"/>
  <c r="B7" i="3"/>
  <c r="B4" i="3"/>
  <c r="B5" i="2"/>
  <c r="B6" i="2"/>
  <c r="B7" i="2"/>
  <c r="B4" i="2"/>
  <c r="H7" i="10" l="1"/>
  <c r="H6" i="10"/>
  <c r="H5" i="10"/>
  <c r="H4" i="10"/>
  <c r="H7" i="9"/>
  <c r="H6" i="9"/>
  <c r="H5" i="9"/>
  <c r="H4" i="9"/>
  <c r="H7" i="5"/>
  <c r="H6" i="5"/>
  <c r="H5" i="5"/>
  <c r="H4" i="5"/>
  <c r="H7" i="3"/>
  <c r="H6" i="3"/>
  <c r="H5" i="3"/>
  <c r="H4" i="3"/>
  <c r="F10" i="1" l="1"/>
  <c r="H6" i="2"/>
  <c r="D5" i="13"/>
  <c r="E8" i="13" s="1"/>
  <c r="A6" i="13"/>
  <c r="A7" i="13"/>
  <c r="A8" i="13"/>
  <c r="A5" i="13"/>
  <c r="D10" i="1"/>
  <c r="A10" i="1"/>
  <c r="E10" i="1"/>
  <c r="C10" i="1"/>
  <c r="H5" i="2"/>
  <c r="H7" i="2"/>
  <c r="B10" i="1" s="1"/>
  <c r="H4" i="2"/>
  <c r="G10" i="1" l="1"/>
  <c r="K6" i="1" l="1"/>
  <c r="L6" i="1"/>
  <c r="M6" i="1"/>
  <c r="N6" i="1"/>
  <c r="J6" i="1"/>
  <c r="E5" i="13" l="1"/>
  <c r="E7" i="13"/>
  <c r="E6" i="13"/>
  <c r="B8" i="1" l="1"/>
  <c r="D8" i="1"/>
  <c r="E8" i="1"/>
  <c r="C8" i="1"/>
  <c r="F8" i="1"/>
  <c r="N8" i="1" s="1"/>
  <c r="F9" i="1"/>
  <c r="B9" i="1"/>
  <c r="D9" i="1"/>
  <c r="E9" i="1"/>
  <c r="M9" i="1" s="1"/>
  <c r="C9" i="1"/>
  <c r="F7" i="1"/>
  <c r="C7" i="1"/>
  <c r="D7" i="1"/>
  <c r="B7" i="1"/>
  <c r="E7" i="1"/>
  <c r="A8" i="1"/>
  <c r="A9" i="1"/>
  <c r="A7" i="1"/>
  <c r="J9" i="1" l="1"/>
  <c r="M8" i="1"/>
  <c r="N7" i="1"/>
  <c r="N10" i="1"/>
  <c r="N9" i="1"/>
  <c r="M7" i="1"/>
  <c r="M10" i="1"/>
  <c r="L8" i="1"/>
  <c r="L10" i="1"/>
  <c r="L7" i="1"/>
  <c r="L9" i="1"/>
  <c r="K7" i="1"/>
  <c r="K10" i="1"/>
  <c r="K9" i="1"/>
  <c r="K8" i="1"/>
  <c r="J7" i="1"/>
  <c r="J10" i="1"/>
  <c r="J8" i="1"/>
  <c r="O8" i="1" s="1"/>
  <c r="G8" i="1"/>
  <c r="G7" i="1"/>
  <c r="G9" i="1"/>
  <c r="O10" i="1" l="1"/>
  <c r="O7" i="1"/>
  <c r="P8" i="1" s="1"/>
  <c r="O9" i="1"/>
  <c r="P9" i="1"/>
  <c r="P10" i="1"/>
  <c r="P7" i="1" l="1"/>
</calcChain>
</file>

<file path=xl/sharedStrings.xml><?xml version="1.0" encoding="utf-8"?>
<sst xmlns="http://schemas.openxmlformats.org/spreadsheetml/2006/main" count="111" uniqueCount="54">
  <si>
    <t xml:space="preserve">RESPONDENT SUMMARY </t>
  </si>
  <si>
    <t>Evaluator 1</t>
  </si>
  <si>
    <t>Evaluator 2</t>
  </si>
  <si>
    <t>Evaluator 3</t>
  </si>
  <si>
    <t>Evaluator 4</t>
  </si>
  <si>
    <t>Evaluator 5</t>
  </si>
  <si>
    <t>Criteria 1</t>
  </si>
  <si>
    <t>Criteria 2</t>
  </si>
  <si>
    <t>Criteria 3</t>
  </si>
  <si>
    <t>Criteria 4</t>
  </si>
  <si>
    <t>Criteria 5</t>
  </si>
  <si>
    <t>Criteria 6</t>
  </si>
  <si>
    <t>EVALUATION SUMMARY</t>
  </si>
  <si>
    <t>updated 11/17</t>
  </si>
  <si>
    <t>Rank of Average</t>
  </si>
  <si>
    <t>Rank</t>
  </si>
  <si>
    <t>Average Total Score</t>
  </si>
  <si>
    <t xml:space="preserve">Bidders </t>
  </si>
  <si>
    <t xml:space="preserve">Bidders Amount </t>
  </si>
  <si>
    <t>Lowest cost</t>
  </si>
  <si>
    <t>Score</t>
  </si>
  <si>
    <t>Points</t>
  </si>
  <si>
    <t>Technical</t>
  </si>
  <si>
    <t>RATIO FORMULA:  Points x (Lowest Cost / Bidders Amount)</t>
  </si>
  <si>
    <t>Avg of comm rank per vendor</t>
  </si>
  <si>
    <t>Total</t>
  </si>
  <si>
    <t>NOTE:  Purchasing recommends formula be used due to the cost difference between the highest and lowest bidder.  The vendor amount being evaluated be divided by the lowest bidder and then multipled by the highest score (20%).  The lowest bidder will receive the full 20 percent (Highest Score).</t>
  </si>
  <si>
    <t>CMC</t>
  </si>
  <si>
    <t>RFP730-20062 Summer Parking Lot Maintenance</t>
  </si>
  <si>
    <t>American Parking Control</t>
  </si>
  <si>
    <t>Corestone</t>
  </si>
  <si>
    <t>Enterprise Commercial Paving</t>
  </si>
  <si>
    <t xml:space="preserve">University of Houston Evaluation Matrix </t>
  </si>
  <si>
    <t>Evaluation Matrix - RFP730-20062 Summer Parking Lot Maintenance</t>
  </si>
  <si>
    <t>Name</t>
  </si>
  <si>
    <t>Evaluation Due Date</t>
  </si>
  <si>
    <t>5/18/2020 @ 3 PM</t>
  </si>
  <si>
    <t>Click to review the Non Disclosure Agreement</t>
  </si>
  <si>
    <t>Click to review the Nepotism Agreement</t>
  </si>
  <si>
    <t xml:space="preserve"> Criteria 1</t>
  </si>
  <si>
    <t xml:space="preserve"> Criteria 2</t>
  </si>
  <si>
    <t xml:space="preserve"> Criteria 3</t>
  </si>
  <si>
    <t xml:space="preserve"> Criteria 4</t>
  </si>
  <si>
    <t xml:space="preserve"> Criteria 5</t>
  </si>
  <si>
    <t xml:space="preserve"> Criteria 6</t>
  </si>
  <si>
    <t>Respondent’s Cost and Delivery Proposal (Section 4.2)
**PURCHASING WILL EVALUATE**</t>
  </si>
  <si>
    <t>Respondent’s qualifications and experience with a focus on renovations with short durations completed for the University of Houston System (including any component university) or other institutions of higher education (Section 4.3)</t>
  </si>
  <si>
    <t>Respondent’s qualifications and experience of Proposed Construction Team (Section 4.4)</t>
  </si>
  <si>
    <t>Respondent’s construction and execution plan (Section 4.5)</t>
  </si>
  <si>
    <t>Respondent’s project planning and scheduling (Section 4.6)</t>
  </si>
  <si>
    <t>Respondent’s safety management program (Section 4.7)</t>
  </si>
  <si>
    <t>Points (1-5)</t>
  </si>
  <si>
    <t xml:space="preserve">Committee Members: </t>
  </si>
  <si>
    <t>Updated: 10/19</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</si>
</sst>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44" formatCode="_(&quot;$&quot;* #,##0.00_);_(&quot;$&quot;* \(#,##0.00\);_(&quot;$&quot;* &quot;-&quot;??_);_(@_)"/>
    <numFmt numFmtId="43" formatCode="_(* #,##0.00_);_(* \(#,##0.00\);_(* &quot;-&quot;??_);_(@_)"/>
    <numFmt numFmtId="164" formatCode="_(* #,##0_);_(* \(#,##0\);_(* &quot;-&quot;??_);_(@_)"/>
    <numFmt numFmtId="165" formatCode="[$-F800]dddd\,\ mmmm\ dd\,\ yyyy"/>
  </numFmts>
  <fonts count="59" x14ac:knownFonts="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b/>
      <sz val="12"/>
      <name val="Arial"/>
      <family val="2"/>
    </font>
    <font>
      <sz val="12"/>
      <name val="Arial"/>
      <family val="2"/>
    </font>
    <font>
      <sz val="10"/>
      <name val="Arial"/>
      <family val="2"/>
    </font>
    <font>
      <sz val="10"/>
      <name val="Arial"/>
      <family val="2"/>
    </font>
    <font>
      <sz val="11"/>
      <color indexed="8"/>
      <name val="Calibri"/>
      <family val="2"/>
    </font>
    <font>
      <sz val="11"/>
      <color indexed="9"/>
      <name val="Calibri"/>
      <family val="2"/>
    </font>
    <font>
      <sz val="11"/>
      <color indexed="20"/>
      <name val="Calibri"/>
      <family val="2"/>
    </font>
    <font>
      <b/>
      <sz val="11"/>
      <color indexed="52"/>
      <name val="Calibri"/>
      <family val="2"/>
    </font>
    <font>
      <b/>
      <sz val="11"/>
      <color indexed="9"/>
      <name val="Calibri"/>
      <family val="2"/>
    </font>
    <font>
      <i/>
      <sz val="11"/>
      <color indexed="23"/>
      <name val="Calibri"/>
      <family val="2"/>
    </font>
    <font>
      <sz val="11"/>
      <color indexed="17"/>
      <name val="Calibri"/>
      <family val="2"/>
    </font>
    <font>
      <b/>
      <sz val="15"/>
      <color indexed="56"/>
      <name val="Calibri"/>
      <family val="2"/>
    </font>
    <font>
      <b/>
      <sz val="13"/>
      <color indexed="56"/>
      <name val="Calibri"/>
      <family val="2"/>
    </font>
    <font>
      <b/>
      <sz val="11"/>
      <color indexed="56"/>
      <name val="Calibri"/>
      <family val="2"/>
    </font>
    <font>
      <sz val="11"/>
      <color indexed="62"/>
      <name val="Calibri"/>
      <family val="2"/>
    </font>
    <font>
      <sz val="11"/>
      <color indexed="52"/>
      <name val="Calibri"/>
      <family val="2"/>
    </font>
    <font>
      <sz val="11"/>
      <color indexed="60"/>
      <name val="Calibri"/>
      <family val="2"/>
    </font>
    <font>
      <b/>
      <sz val="11"/>
      <color indexed="63"/>
      <name val="Calibri"/>
      <family val="2"/>
    </font>
    <font>
      <b/>
      <sz val="18"/>
      <color indexed="56"/>
      <name val="Cambria"/>
      <family val="2"/>
    </font>
    <font>
      <b/>
      <sz val="11"/>
      <color indexed="8"/>
      <name val="Calibri"/>
      <family val="2"/>
    </font>
    <font>
      <sz val="11"/>
      <color indexed="10"/>
      <name val="Calibri"/>
      <family val="2"/>
    </font>
    <font>
      <b/>
      <sz val="12"/>
      <color rgb="FFFF0000"/>
      <name val="Arial"/>
      <family val="2"/>
    </font>
    <font>
      <sz val="12"/>
      <color rgb="FFFF0000"/>
      <name val="Arial"/>
      <family val="2"/>
    </font>
    <font>
      <sz val="9"/>
      <name val="Arial"/>
      <family val="2"/>
    </font>
    <font>
      <b/>
      <sz val="11"/>
      <name val="Arial"/>
      <family val="2"/>
    </font>
    <font>
      <sz val="11"/>
      <name val="Arial"/>
      <family val="2"/>
    </font>
    <font>
      <sz val="8"/>
      <name val="Arial"/>
      <family val="2"/>
    </font>
    <font>
      <b/>
      <sz val="10"/>
      <color theme="1"/>
      <name val="Arial"/>
      <family val="2"/>
    </font>
    <font>
      <b/>
      <sz val="10"/>
      <name val="Arial"/>
      <family val="2"/>
    </font>
    <font>
      <sz val="10"/>
      <color rgb="FFFF0000"/>
      <name val="Arial"/>
      <family val="2"/>
    </font>
    <font>
      <b/>
      <sz val="10"/>
      <color rgb="FFFF0000"/>
      <name val="Arial"/>
      <family val="2"/>
    </font>
    <font>
      <b/>
      <sz val="8"/>
      <name val="Arial"/>
      <family val="2"/>
    </font>
    <font>
      <sz val="10"/>
      <color theme="1"/>
      <name val="Arial"/>
      <family val="2"/>
    </font>
    <font>
      <sz val="8"/>
      <color rgb="FF000000"/>
      <name val="Segoe UI"/>
      <family val="2"/>
    </font>
    <font>
      <u/>
      <sz val="11"/>
      <color theme="10"/>
      <name val="Calibri"/>
      <family val="2"/>
      <scheme val="minor"/>
    </font>
    <font>
      <b/>
      <u/>
      <sz val="11"/>
      <color theme="10"/>
      <name val="Calibri"/>
      <family val="2"/>
      <scheme val="minor"/>
    </font>
    <font>
      <b/>
      <sz val="8"/>
      <color rgb="FFFF0000"/>
      <name val="Arial"/>
      <family val="2"/>
    </font>
    <font>
      <b/>
      <sz val="10"/>
      <color rgb="FF000000"/>
      <name val="Arial"/>
      <family val="2"/>
    </font>
  </fonts>
  <fills count="30">
    <fill>
      <patternFill patternType="none"/>
    </fill>
    <fill>
      <patternFill patternType="gray125"/>
    </fill>
    <fill>
      <patternFill patternType="solid">
        <fgColor indexed="26"/>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22"/>
      </patternFill>
    </fill>
    <fill>
      <patternFill patternType="solid">
        <fgColor indexed="55"/>
      </patternFill>
    </fill>
    <fill>
      <patternFill patternType="solid">
        <fgColor indexed="43"/>
      </patternFill>
    </fill>
    <fill>
      <patternFill patternType="solid">
        <fgColor rgb="FFFFFF00"/>
        <bgColor indexed="64"/>
      </patternFill>
    </fill>
    <fill>
      <patternFill patternType="solid">
        <fgColor theme="0" tint="-4.9989318521683403E-2"/>
        <bgColor indexed="64"/>
      </patternFill>
    </fill>
    <fill>
      <patternFill patternType="solid">
        <fgColor theme="0"/>
        <bgColor indexed="64"/>
      </patternFill>
    </fill>
    <fill>
      <patternFill patternType="solid">
        <fgColor rgb="FF92D050"/>
        <bgColor indexed="64"/>
      </patternFill>
    </fill>
    <fill>
      <patternFill patternType="solid">
        <fgColor theme="0" tint="-0.14999847407452621"/>
        <bgColor indexed="64"/>
      </patternFill>
    </fill>
    <fill>
      <patternFill patternType="solid">
        <fgColor theme="0" tint="-0.34998626667073579"/>
        <bgColor indexed="64"/>
      </patternFill>
    </fill>
  </fills>
  <borders count="33">
    <border>
      <left/>
      <right/>
      <top/>
      <bottom/>
      <diagonal/>
    </border>
    <border>
      <left style="thin">
        <color indexed="22"/>
      </left>
      <right style="thin">
        <color indexed="22"/>
      </right>
      <top style="thin">
        <color indexed="22"/>
      </top>
      <bottom style="thin">
        <color indexed="22"/>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bottom style="double">
        <color indexed="52"/>
      </bottom>
      <diagonal/>
    </border>
    <border>
      <left style="thin">
        <color indexed="63"/>
      </left>
      <right style="thin">
        <color indexed="63"/>
      </right>
      <top style="thin">
        <color indexed="63"/>
      </top>
      <bottom style="thin">
        <color indexed="63"/>
      </bottom>
      <diagonal/>
    </border>
    <border>
      <left/>
      <right/>
      <top style="thin">
        <color indexed="62"/>
      </top>
      <bottom style="double">
        <color indexed="62"/>
      </bottom>
      <diagonal/>
    </border>
    <border>
      <left/>
      <right/>
      <top/>
      <bottom style="hair">
        <color auto="1"/>
      </bottom>
      <diagonal/>
    </border>
    <border>
      <left style="medium">
        <color auto="1"/>
      </left>
      <right/>
      <top/>
      <bottom style="hair">
        <color auto="1"/>
      </bottom>
      <diagonal/>
    </border>
    <border>
      <left style="medium">
        <color auto="1"/>
      </left>
      <right/>
      <top/>
      <bottom/>
      <diagonal/>
    </border>
    <border>
      <left style="thin">
        <color indexed="64"/>
      </left>
      <right style="thin">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diagonal/>
    </border>
    <border>
      <left style="medium">
        <color indexed="64"/>
      </left>
      <right style="thin">
        <color indexed="64"/>
      </right>
      <top/>
      <bottom/>
      <diagonal/>
    </border>
    <border>
      <left style="thin">
        <color indexed="64"/>
      </left>
      <right style="thin">
        <color indexed="64"/>
      </right>
      <top style="medium">
        <color indexed="64"/>
      </top>
      <bottom/>
      <diagonal/>
    </border>
    <border>
      <left style="medium">
        <color indexed="64"/>
      </left>
      <right style="thin">
        <color indexed="64"/>
      </right>
      <top style="medium">
        <color indexed="64"/>
      </top>
      <bottom/>
      <diagonal/>
    </border>
    <border>
      <left/>
      <right/>
      <top/>
      <bottom style="medium">
        <color indexed="64"/>
      </bottom>
      <diagonal/>
    </border>
    <border>
      <left/>
      <right/>
      <top style="medium">
        <color indexed="64"/>
      </top>
      <bottom/>
      <diagonal/>
    </border>
    <border>
      <left style="thin">
        <color indexed="64"/>
      </left>
      <right style="thin">
        <color indexed="64"/>
      </right>
      <top style="thin">
        <color indexed="64"/>
      </top>
      <bottom style="thin">
        <color indexed="64"/>
      </bottom>
      <diagonal/>
    </border>
    <border>
      <left style="thick">
        <color auto="1"/>
      </left>
      <right/>
      <top style="thick">
        <color auto="1"/>
      </top>
      <bottom style="thick">
        <color auto="1"/>
      </bottom>
      <diagonal/>
    </border>
    <border>
      <left/>
      <right/>
      <top style="thick">
        <color auto="1"/>
      </top>
      <bottom style="thick">
        <color auto="1"/>
      </bottom>
      <diagonal/>
    </border>
    <border>
      <left/>
      <right style="thick">
        <color auto="1"/>
      </right>
      <top style="thick">
        <color auto="1"/>
      </top>
      <bottom style="thick">
        <color auto="1"/>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right style="medium">
        <color indexed="64"/>
      </right>
      <top/>
      <bottom style="hair">
        <color indexed="64"/>
      </bottom>
      <diagonal/>
    </border>
    <border>
      <left/>
      <right/>
      <top style="thin">
        <color indexed="64"/>
      </top>
      <bottom/>
      <diagonal/>
    </border>
    <border>
      <left/>
      <right/>
      <top/>
      <bottom style="thin">
        <color indexed="64"/>
      </bottom>
      <diagonal/>
    </border>
  </borders>
  <cellStyleXfs count="126">
    <xf numFmtId="0" fontId="0" fillId="0" borderId="0"/>
    <xf numFmtId="44" fontId="23" fillId="0" borderId="0" applyFont="0" applyFill="0" applyBorder="0" applyAlignment="0" applyProtection="0"/>
    <xf numFmtId="0" fontId="23" fillId="0" borderId="0"/>
    <xf numFmtId="0" fontId="20" fillId="0" borderId="0"/>
    <xf numFmtId="0" fontId="20" fillId="0" borderId="0"/>
    <xf numFmtId="0" fontId="23" fillId="2" borderId="1" applyNumberFormat="0" applyFont="0" applyAlignment="0" applyProtection="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24" fillId="2" borderId="1" applyNumberFormat="0" applyFont="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19" fillId="0" borderId="0"/>
    <xf numFmtId="0" fontId="25" fillId="3" borderId="0" applyNumberFormat="0" applyBorder="0" applyAlignment="0" applyProtection="0"/>
    <xf numFmtId="0" fontId="25" fillId="4" borderId="0" applyNumberFormat="0" applyBorder="0" applyAlignment="0" applyProtection="0"/>
    <xf numFmtId="0" fontId="25" fillId="5" borderId="0" applyNumberFormat="0" applyBorder="0" applyAlignment="0" applyProtection="0"/>
    <xf numFmtId="0" fontId="25" fillId="6" borderId="0" applyNumberFormat="0" applyBorder="0" applyAlignment="0" applyProtection="0"/>
    <xf numFmtId="0" fontId="25" fillId="7" borderId="0" applyNumberFormat="0" applyBorder="0" applyAlignment="0" applyProtection="0"/>
    <xf numFmtId="0" fontId="25" fillId="8" borderId="0" applyNumberFormat="0" applyBorder="0" applyAlignment="0" applyProtection="0"/>
    <xf numFmtId="0" fontId="25" fillId="9" borderId="0" applyNumberFormat="0" applyBorder="0" applyAlignment="0" applyProtection="0"/>
    <xf numFmtId="0" fontId="25" fillId="10" borderId="0" applyNumberFormat="0" applyBorder="0" applyAlignment="0" applyProtection="0"/>
    <xf numFmtId="0" fontId="25" fillId="11" borderId="0" applyNumberFormat="0" applyBorder="0" applyAlignment="0" applyProtection="0"/>
    <xf numFmtId="0" fontId="25" fillId="6" borderId="0" applyNumberFormat="0" applyBorder="0" applyAlignment="0" applyProtection="0"/>
    <xf numFmtId="0" fontId="25" fillId="9" borderId="0" applyNumberFormat="0" applyBorder="0" applyAlignment="0" applyProtection="0"/>
    <xf numFmtId="0" fontId="25" fillId="12" borderId="0" applyNumberFormat="0" applyBorder="0" applyAlignment="0" applyProtection="0"/>
    <xf numFmtId="0" fontId="26" fillId="13" borderId="0" applyNumberFormat="0" applyBorder="0" applyAlignment="0" applyProtection="0"/>
    <xf numFmtId="0" fontId="26" fillId="10" borderId="0" applyNumberFormat="0" applyBorder="0" applyAlignment="0" applyProtection="0"/>
    <xf numFmtId="0" fontId="26" fillId="11"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16" borderId="0" applyNumberFormat="0" applyBorder="0" applyAlignment="0" applyProtection="0"/>
    <xf numFmtId="0" fontId="26" fillId="17" borderId="0" applyNumberFormat="0" applyBorder="0" applyAlignment="0" applyProtection="0"/>
    <xf numFmtId="0" fontId="26" fillId="18" borderId="0" applyNumberFormat="0" applyBorder="0" applyAlignment="0" applyProtection="0"/>
    <xf numFmtId="0" fontId="26" fillId="19" borderId="0" applyNumberFormat="0" applyBorder="0" applyAlignment="0" applyProtection="0"/>
    <xf numFmtId="0" fontId="26" fillId="14" borderId="0" applyNumberFormat="0" applyBorder="0" applyAlignment="0" applyProtection="0"/>
    <xf numFmtId="0" fontId="26" fillId="15" borderId="0" applyNumberFormat="0" applyBorder="0" applyAlignment="0" applyProtection="0"/>
    <xf numFmtId="0" fontId="26" fillId="20" borderId="0" applyNumberFormat="0" applyBorder="0" applyAlignment="0" applyProtection="0"/>
    <xf numFmtId="0" fontId="27" fillId="4" borderId="0" applyNumberFormat="0" applyBorder="0" applyAlignment="0" applyProtection="0"/>
    <xf numFmtId="0" fontId="28" fillId="21" borderId="2" applyNumberFormat="0" applyAlignment="0" applyProtection="0"/>
    <xf numFmtId="0" fontId="29" fillId="22" borderId="3" applyNumberFormat="0" applyAlignment="0" applyProtection="0"/>
    <xf numFmtId="0" fontId="30" fillId="0" borderId="0" applyNumberFormat="0" applyFill="0" applyBorder="0" applyAlignment="0" applyProtection="0"/>
    <xf numFmtId="0" fontId="31" fillId="5" borderId="0" applyNumberFormat="0" applyBorder="0" applyAlignment="0" applyProtection="0"/>
    <xf numFmtId="0" fontId="32" fillId="0" borderId="4" applyNumberFormat="0" applyFill="0" applyAlignment="0" applyProtection="0"/>
    <xf numFmtId="0" fontId="33" fillId="0" borderId="5" applyNumberFormat="0" applyFill="0" applyAlignment="0" applyProtection="0"/>
    <xf numFmtId="0" fontId="34" fillId="0" borderId="6" applyNumberFormat="0" applyFill="0" applyAlignment="0" applyProtection="0"/>
    <xf numFmtId="0" fontId="34" fillId="0" borderId="0" applyNumberFormat="0" applyFill="0" applyBorder="0" applyAlignment="0" applyProtection="0"/>
    <xf numFmtId="0" fontId="35" fillId="8" borderId="2" applyNumberFormat="0" applyAlignment="0" applyProtection="0"/>
    <xf numFmtId="0" fontId="36" fillId="0" borderId="7" applyNumberFormat="0" applyFill="0" applyAlignment="0" applyProtection="0"/>
    <xf numFmtId="0" fontId="37" fillId="23" borderId="0" applyNumberFormat="0" applyBorder="0" applyAlignment="0" applyProtection="0"/>
    <xf numFmtId="0" fontId="38" fillId="21" borderId="8" applyNumberFormat="0" applyAlignment="0" applyProtection="0"/>
    <xf numFmtId="0" fontId="39" fillId="0" borderId="0" applyNumberFormat="0" applyFill="0" applyBorder="0" applyAlignment="0" applyProtection="0"/>
    <xf numFmtId="0" fontId="40" fillId="0" borderId="9" applyNumberFormat="0" applyFill="0" applyAlignment="0" applyProtection="0"/>
    <xf numFmtId="0" fontId="41" fillId="0" borderId="0" applyNumberFormat="0" applyFill="0" applyBorder="0" applyAlignment="0" applyProtection="0"/>
    <xf numFmtId="0" fontId="23" fillId="0" borderId="0"/>
    <xf numFmtId="0" fontId="23" fillId="2" borderId="1" applyNumberFormat="0" applyFont="0" applyAlignment="0" applyProtection="0"/>
    <xf numFmtId="0" fontId="18" fillId="0" borderId="0"/>
    <xf numFmtId="0" fontId="17" fillId="0" borderId="0"/>
    <xf numFmtId="0" fontId="16" fillId="0" borderId="0"/>
    <xf numFmtId="0" fontId="15" fillId="0" borderId="0"/>
    <xf numFmtId="0" fontId="14" fillId="0" borderId="0"/>
    <xf numFmtId="0" fontId="13" fillId="0" borderId="0"/>
    <xf numFmtId="0" fontId="12" fillId="0" borderId="0"/>
    <xf numFmtId="0" fontId="11" fillId="0" borderId="0"/>
    <xf numFmtId="0" fontId="23" fillId="0" borderId="0"/>
    <xf numFmtId="0" fontId="23" fillId="2" borderId="1" applyNumberFormat="0" applyFont="0" applyAlignment="0" applyProtection="0"/>
    <xf numFmtId="0" fontId="11" fillId="0" borderId="0"/>
    <xf numFmtId="0" fontId="10" fillId="0" borderId="0"/>
    <xf numFmtId="0" fontId="10" fillId="0" borderId="0"/>
    <xf numFmtId="0" fontId="9" fillId="0" borderId="0"/>
    <xf numFmtId="0" fontId="9" fillId="0" borderId="0"/>
    <xf numFmtId="44" fontId="24" fillId="0" borderId="0" applyFont="0" applyFill="0" applyBorder="0" applyAlignment="0" applyProtection="0"/>
    <xf numFmtId="0" fontId="8" fillId="0" borderId="0"/>
    <xf numFmtId="43" fontId="23" fillId="0" borderId="0" applyFont="0" applyFill="0" applyBorder="0" applyAlignment="0" applyProtection="0"/>
    <xf numFmtId="0" fontId="7" fillId="0" borderId="0"/>
    <xf numFmtId="0" fontId="6" fillId="0" borderId="0"/>
    <xf numFmtId="0" fontId="6" fillId="0" borderId="0"/>
    <xf numFmtId="0" fontId="5" fillId="0" borderId="0"/>
    <xf numFmtId="0" fontId="5" fillId="0" borderId="0"/>
    <xf numFmtId="0" fontId="4" fillId="0" borderId="0"/>
    <xf numFmtId="0" fontId="4" fillId="0" borderId="0"/>
    <xf numFmtId="9" fontId="4" fillId="0" borderId="0" applyFont="0" applyFill="0" applyBorder="0" applyAlignment="0" applyProtection="0"/>
    <xf numFmtId="0" fontId="3" fillId="0" borderId="0"/>
    <xf numFmtId="0" fontId="3" fillId="0" borderId="0"/>
    <xf numFmtId="9" fontId="3" fillId="0" borderId="0" applyFont="0" applyFill="0" applyBorder="0" applyAlignment="0" applyProtection="0"/>
    <xf numFmtId="0" fontId="2" fillId="0" borderId="0"/>
    <xf numFmtId="0" fontId="2" fillId="0" borderId="0"/>
    <xf numFmtId="9" fontId="2" fillId="0" borderId="0" applyFont="0" applyFill="0" applyBorder="0" applyAlignment="0" applyProtection="0"/>
    <xf numFmtId="0" fontId="1" fillId="0" borderId="0"/>
    <xf numFmtId="0" fontId="1" fillId="0" borderId="0"/>
    <xf numFmtId="9" fontId="1" fillId="0" borderId="0" applyFont="0" applyFill="0" applyBorder="0" applyAlignment="0" applyProtection="0"/>
    <xf numFmtId="0" fontId="55" fillId="0" borderId="0" applyNumberFormat="0" applyFill="0" applyBorder="0" applyAlignment="0" applyProtection="0"/>
  </cellStyleXfs>
  <cellXfs count="116">
    <xf numFmtId="0" fontId="0" fillId="0" borderId="0" xfId="0"/>
    <xf numFmtId="0" fontId="21" fillId="0" borderId="0" xfId="0" applyFont="1" applyBorder="1" applyAlignment="1"/>
    <xf numFmtId="0" fontId="0" fillId="0" borderId="0" xfId="0" applyBorder="1"/>
    <xf numFmtId="0" fontId="21" fillId="0" borderId="0" xfId="0" applyFont="1" applyBorder="1" applyAlignment="1"/>
    <xf numFmtId="0" fontId="0" fillId="0" borderId="0" xfId="0"/>
    <xf numFmtId="0" fontId="23" fillId="0" borderId="0" xfId="0" applyFont="1"/>
    <xf numFmtId="0" fontId="0" fillId="0" borderId="0" xfId="0"/>
    <xf numFmtId="0" fontId="21" fillId="0" borderId="0" xfId="0" applyFont="1" applyBorder="1" applyAlignment="1">
      <alignment horizontal="left"/>
    </xf>
    <xf numFmtId="0" fontId="45" fillId="0" borderId="0" xfId="0" applyFont="1" applyBorder="1" applyAlignment="1">
      <alignment horizontal="left"/>
    </xf>
    <xf numFmtId="0" fontId="45" fillId="26" borderId="0" xfId="0" applyFont="1" applyFill="1" applyAlignment="1"/>
    <xf numFmtId="0" fontId="46" fillId="26" borderId="0" xfId="0" applyFont="1" applyFill="1"/>
    <xf numFmtId="0" fontId="22" fillId="26" borderId="0" xfId="0" applyFont="1" applyFill="1"/>
    <xf numFmtId="0" fontId="46" fillId="26" borderId="0" xfId="0" applyFont="1" applyFill="1" applyBorder="1"/>
    <xf numFmtId="0" fontId="21" fillId="26" borderId="0" xfId="0" applyFont="1" applyFill="1"/>
    <xf numFmtId="0" fontId="21" fillId="26" borderId="0" xfId="0" applyFont="1" applyFill="1" applyBorder="1" applyAlignment="1">
      <alignment horizontal="left" vertical="center"/>
    </xf>
    <xf numFmtId="0" fontId="21" fillId="26" borderId="0" xfId="0" applyFont="1" applyFill="1" applyBorder="1" applyAlignment="1">
      <alignment horizontal="right" textRotation="90" wrapText="1"/>
    </xf>
    <xf numFmtId="0" fontId="21" fillId="26" borderId="0" xfId="0" applyFont="1" applyFill="1" applyAlignment="1">
      <alignment horizontal="center" vertical="center"/>
    </xf>
    <xf numFmtId="0" fontId="22" fillId="26" borderId="10" xfId="0" applyFont="1" applyFill="1" applyBorder="1" applyAlignment="1">
      <alignment horizontal="right"/>
    </xf>
    <xf numFmtId="0" fontId="22" fillId="26" borderId="10" xfId="0" applyFont="1" applyFill="1" applyBorder="1" applyAlignment="1">
      <alignment horizontal="left"/>
    </xf>
    <xf numFmtId="0" fontId="47" fillId="26" borderId="0" xfId="0" applyFont="1" applyFill="1"/>
    <xf numFmtId="0" fontId="42" fillId="25" borderId="12" xfId="0" applyFont="1" applyFill="1" applyBorder="1" applyAlignment="1">
      <alignment horizontal="right" textRotation="90" wrapText="1"/>
    </xf>
    <xf numFmtId="0" fontId="45" fillId="26" borderId="0" xfId="0" applyFont="1" applyFill="1" applyAlignment="1">
      <alignment horizontal="right"/>
    </xf>
    <xf numFmtId="2" fontId="0" fillId="0" borderId="0" xfId="0" applyNumberFormat="1"/>
    <xf numFmtId="0" fontId="22" fillId="26" borderId="10" xfId="0" applyFont="1" applyFill="1" applyBorder="1"/>
    <xf numFmtId="0" fontId="21" fillId="26" borderId="12" xfId="0" applyFont="1" applyFill="1" applyBorder="1" applyAlignment="1">
      <alignment horizontal="right" textRotation="90" wrapText="1"/>
    </xf>
    <xf numFmtId="4" fontId="22" fillId="26" borderId="11" xfId="0" applyNumberFormat="1" applyFont="1" applyFill="1" applyBorder="1" applyAlignment="1">
      <alignment horizontal="right"/>
    </xf>
    <xf numFmtId="0" fontId="22" fillId="26" borderId="11" xfId="0" applyFont="1" applyFill="1" applyBorder="1" applyAlignment="1">
      <alignment horizontal="right"/>
    </xf>
    <xf numFmtId="0" fontId="49" fillId="0" borderId="19" xfId="98" applyFont="1" applyBorder="1" applyAlignment="1">
      <alignment vertical="center"/>
    </xf>
    <xf numFmtId="44" fontId="44" fillId="24" borderId="0" xfId="105" applyFont="1" applyFill="1"/>
    <xf numFmtId="2" fontId="22" fillId="26" borderId="10" xfId="0" applyNumberFormat="1" applyFont="1" applyFill="1" applyBorder="1"/>
    <xf numFmtId="0" fontId="52" fillId="26" borderId="21" xfId="98" applyFont="1" applyFill="1" applyBorder="1" applyAlignment="1">
      <alignment wrapText="1"/>
    </xf>
    <xf numFmtId="0" fontId="48" fillId="0" borderId="21" xfId="100" applyFont="1" applyBorder="1" applyAlignment="1">
      <alignment horizontal="center"/>
    </xf>
    <xf numFmtId="0" fontId="51" fillId="0" borderId="21" xfId="100" applyFont="1" applyBorder="1" applyAlignment="1">
      <alignment horizontal="right"/>
    </xf>
    <xf numFmtId="0" fontId="49" fillId="0" borderId="21" xfId="100" applyFont="1" applyBorder="1" applyAlignment="1">
      <alignment horizontal="right"/>
    </xf>
    <xf numFmtId="0" fontId="51" fillId="0" borderId="21" xfId="100" applyFont="1" applyFill="1" applyBorder="1" applyAlignment="1">
      <alignment horizontal="right"/>
    </xf>
    <xf numFmtId="2" fontId="50" fillId="0" borderId="21" xfId="0" applyNumberFormat="1" applyFont="1" applyBorder="1"/>
    <xf numFmtId="0" fontId="43" fillId="26" borderId="11" xfId="0" applyFont="1" applyFill="1" applyBorder="1" applyAlignment="1">
      <alignment horizontal="right"/>
    </xf>
    <xf numFmtId="0" fontId="52" fillId="26" borderId="21" xfId="98" applyFont="1" applyFill="1" applyBorder="1" applyAlignment="1">
      <alignment wrapText="1"/>
    </xf>
    <xf numFmtId="2" fontId="23" fillId="0" borderId="0" xfId="98" applyNumberFormat="1" applyFont="1"/>
    <xf numFmtId="0" fontId="23" fillId="0" borderId="0" xfId="98" applyFont="1"/>
    <xf numFmtId="0" fontId="23" fillId="0" borderId="0" xfId="98" applyFont="1"/>
    <xf numFmtId="0" fontId="23" fillId="0" borderId="0" xfId="98" applyFont="1"/>
    <xf numFmtId="0" fontId="23" fillId="0" borderId="0" xfId="98" applyFont="1"/>
    <xf numFmtId="0" fontId="23" fillId="0" borderId="0" xfId="98" applyFont="1"/>
    <xf numFmtId="0" fontId="22" fillId="27" borderId="10" xfId="0" applyFont="1" applyFill="1" applyBorder="1" applyAlignment="1">
      <alignment horizontal="left"/>
    </xf>
    <xf numFmtId="2" fontId="22" fillId="27" borderId="10" xfId="0" applyNumberFormat="1" applyFont="1" applyFill="1" applyBorder="1"/>
    <xf numFmtId="4" fontId="22" fillId="27" borderId="11" xfId="0" applyNumberFormat="1" applyFont="1" applyFill="1" applyBorder="1" applyAlignment="1">
      <alignment horizontal="right"/>
    </xf>
    <xf numFmtId="0" fontId="22" fillId="27" borderId="10" xfId="0" applyFont="1" applyFill="1" applyBorder="1"/>
    <xf numFmtId="0" fontId="22" fillId="27" borderId="10" xfId="0" applyFont="1" applyFill="1" applyBorder="1" applyAlignment="1">
      <alignment horizontal="right"/>
    </xf>
    <xf numFmtId="0" fontId="22" fillId="27" borderId="11" xfId="0" applyFont="1" applyFill="1" applyBorder="1" applyAlignment="1">
      <alignment horizontal="right"/>
    </xf>
    <xf numFmtId="0" fontId="43" fillId="27" borderId="11" xfId="0" applyFont="1" applyFill="1" applyBorder="1" applyAlignment="1">
      <alignment horizontal="right"/>
    </xf>
    <xf numFmtId="0" fontId="22" fillId="27" borderId="0" xfId="0" applyFont="1" applyFill="1"/>
    <xf numFmtId="1" fontId="23" fillId="0" borderId="20" xfId="1" applyNumberFormat="1" applyFont="1" applyBorder="1" applyAlignment="1">
      <alignment horizontal="center" vertical="center"/>
    </xf>
    <xf numFmtId="1" fontId="23" fillId="0" borderId="0" xfId="1" applyNumberFormat="1" applyFont="1" applyAlignment="1">
      <alignment horizontal="center" vertical="center"/>
    </xf>
    <xf numFmtId="0" fontId="0" fillId="0" borderId="0" xfId="0" applyAlignment="1"/>
    <xf numFmtId="44" fontId="44" fillId="0" borderId="20" xfId="105" applyFont="1" applyBorder="1" applyAlignment="1">
      <alignment horizontal="center" vertical="center"/>
    </xf>
    <xf numFmtId="44" fontId="44" fillId="0" borderId="0" xfId="105" applyFont="1" applyAlignment="1">
      <alignment horizontal="center" vertical="center"/>
    </xf>
    <xf numFmtId="0" fontId="49" fillId="24" borderId="19" xfId="98" applyFont="1" applyFill="1" applyBorder="1" applyAlignment="1">
      <alignment horizontal="left" vertical="center"/>
    </xf>
    <xf numFmtId="0" fontId="0" fillId="24" borderId="0" xfId="0" applyFill="1" applyAlignment="1">
      <alignment horizontal="left" wrapText="1"/>
    </xf>
    <xf numFmtId="164" fontId="48" fillId="25" borderId="18" xfId="107" applyNumberFormat="1" applyFont="1" applyFill="1" applyBorder="1" applyAlignment="1">
      <alignment horizontal="left" vertical="center" wrapText="1"/>
    </xf>
    <xf numFmtId="164" fontId="48" fillId="25" borderId="16" xfId="107" applyNumberFormat="1" applyFont="1" applyFill="1" applyBorder="1" applyAlignment="1">
      <alignment horizontal="left" vertical="center" wrapText="1"/>
    </xf>
    <xf numFmtId="164" fontId="48" fillId="25" borderId="14" xfId="107" applyNumberFormat="1" applyFont="1" applyFill="1" applyBorder="1" applyAlignment="1">
      <alignment horizontal="left" vertical="center" wrapText="1"/>
    </xf>
    <xf numFmtId="164" fontId="48" fillId="25" borderId="18" xfId="107" applyNumberFormat="1" applyFont="1" applyFill="1" applyBorder="1" applyAlignment="1">
      <alignment horizontal="right" vertical="center" wrapText="1"/>
    </xf>
    <xf numFmtId="164" fontId="48" fillId="25" borderId="16" xfId="107" applyNumberFormat="1" applyFont="1" applyFill="1" applyBorder="1" applyAlignment="1">
      <alignment horizontal="right" vertical="center" wrapText="1"/>
    </xf>
    <xf numFmtId="164" fontId="48" fillId="25" borderId="14" xfId="107" applyNumberFormat="1" applyFont="1" applyFill="1" applyBorder="1" applyAlignment="1">
      <alignment horizontal="right" vertical="center" wrapText="1"/>
    </xf>
    <xf numFmtId="164" fontId="48" fillId="25" borderId="17" xfId="107" applyNumberFormat="1" applyFont="1" applyFill="1" applyBorder="1" applyAlignment="1">
      <alignment horizontal="right" vertical="center" wrapText="1"/>
    </xf>
    <xf numFmtId="164" fontId="48" fillId="25" borderId="15" xfId="107" applyNumberFormat="1" applyFont="1" applyFill="1" applyBorder="1" applyAlignment="1">
      <alignment horizontal="right" vertical="center" wrapText="1"/>
    </xf>
    <xf numFmtId="164" fontId="48" fillId="25" borderId="13" xfId="107" applyNumberFormat="1" applyFont="1" applyFill="1" applyBorder="1" applyAlignment="1">
      <alignment horizontal="right" vertical="center" wrapText="1"/>
    </xf>
    <xf numFmtId="0" fontId="45" fillId="26" borderId="0" xfId="0" applyFont="1" applyFill="1" applyAlignment="1">
      <alignment horizontal="left"/>
    </xf>
    <xf numFmtId="0" fontId="45" fillId="26" borderId="0" xfId="0" applyFont="1" applyFill="1" applyAlignment="1">
      <alignment horizontal="right"/>
    </xf>
    <xf numFmtId="0" fontId="21" fillId="26" borderId="0" xfId="98" applyFont="1" applyFill="1" applyAlignment="1">
      <alignment horizontal="left" wrapText="1"/>
    </xf>
    <xf numFmtId="0" fontId="21" fillId="26" borderId="0" xfId="98" applyFont="1" applyFill="1" applyAlignment="1">
      <alignment wrapText="1"/>
    </xf>
    <xf numFmtId="0" fontId="23" fillId="26" borderId="0" xfId="98" applyFont="1" applyFill="1"/>
    <xf numFmtId="0" fontId="21" fillId="0" borderId="0" xfId="98" applyFont="1" applyFill="1" applyAlignment="1">
      <alignment horizontal="left"/>
    </xf>
    <xf numFmtId="0" fontId="22" fillId="26" borderId="0" xfId="98" applyFont="1" applyFill="1"/>
    <xf numFmtId="0" fontId="48" fillId="26" borderId="0" xfId="0" applyFont="1" applyFill="1" applyBorder="1" applyAlignment="1">
      <alignment horizontal="left"/>
    </xf>
    <xf numFmtId="0" fontId="23" fillId="24" borderId="22" xfId="0" applyFont="1" applyFill="1" applyBorder="1" applyAlignment="1" applyProtection="1">
      <alignment horizontal="center"/>
      <protection locked="0"/>
    </xf>
    <xf numFmtId="0" fontId="23" fillId="24" borderId="23" xfId="0" applyFont="1" applyFill="1" applyBorder="1" applyAlignment="1" applyProtection="1">
      <alignment horizontal="center"/>
      <protection locked="0"/>
    </xf>
    <xf numFmtId="0" fontId="23" fillId="24" borderId="24" xfId="0" applyFont="1" applyFill="1" applyBorder="1" applyAlignment="1" applyProtection="1">
      <alignment horizontal="center"/>
      <protection locked="0"/>
    </xf>
    <xf numFmtId="165" fontId="53" fillId="0" borderId="0" xfId="0" applyNumberFormat="1" applyFont="1" applyFill="1" applyBorder="1" applyAlignment="1">
      <alignment horizontal="center"/>
    </xf>
    <xf numFmtId="0" fontId="53" fillId="26" borderId="0" xfId="0" applyFont="1" applyFill="1" applyBorder="1" applyAlignment="1"/>
    <xf numFmtId="0" fontId="56" fillId="24" borderId="0" xfId="125" applyFont="1" applyFill="1"/>
    <xf numFmtId="0" fontId="23" fillId="24" borderId="0" xfId="98" applyFont="1" applyFill="1"/>
    <xf numFmtId="0" fontId="48" fillId="24" borderId="0" xfId="0" applyFont="1" applyFill="1" applyBorder="1" applyAlignment="1"/>
    <xf numFmtId="0" fontId="53" fillId="24" borderId="0" xfId="0" applyFont="1" applyFill="1" applyBorder="1" applyAlignment="1"/>
    <xf numFmtId="0" fontId="49" fillId="24" borderId="0" xfId="98" applyFont="1" applyFill="1"/>
    <xf numFmtId="0" fontId="47" fillId="26" borderId="0" xfId="98" applyFont="1" applyFill="1"/>
    <xf numFmtId="0" fontId="55" fillId="26" borderId="0" xfId="125" applyFill="1"/>
    <xf numFmtId="0" fontId="23" fillId="26" borderId="0" xfId="98" applyFont="1" applyFill="1" applyAlignment="1">
      <alignment horizontal="center"/>
    </xf>
    <xf numFmtId="0" fontId="49" fillId="28" borderId="25" xfId="98" applyFont="1" applyFill="1" applyBorder="1" applyAlignment="1">
      <alignment horizontal="left"/>
    </xf>
    <xf numFmtId="0" fontId="49" fillId="28" borderId="20" xfId="98" applyFont="1" applyFill="1" applyBorder="1" applyAlignment="1">
      <alignment horizontal="left"/>
    </xf>
    <xf numFmtId="0" fontId="49" fillId="28" borderId="26" xfId="98" applyFont="1" applyFill="1" applyBorder="1" applyAlignment="1">
      <alignment horizontal="left"/>
    </xf>
    <xf numFmtId="0" fontId="57" fillId="26" borderId="25" xfId="98" applyFont="1" applyFill="1" applyBorder="1" applyAlignment="1">
      <alignment horizontal="left" vertical="top" wrapText="1"/>
    </xf>
    <xf numFmtId="0" fontId="47" fillId="26" borderId="20" xfId="98" applyFont="1" applyFill="1" applyBorder="1" applyAlignment="1">
      <alignment horizontal="left" vertical="top" wrapText="1"/>
    </xf>
    <xf numFmtId="0" fontId="47" fillId="26" borderId="26" xfId="98" applyFont="1" applyFill="1" applyBorder="1" applyAlignment="1">
      <alignment horizontal="left" vertical="top" wrapText="1"/>
    </xf>
    <xf numFmtId="0" fontId="47" fillId="26" borderId="25" xfId="98" applyFont="1" applyFill="1" applyBorder="1" applyAlignment="1">
      <alignment horizontal="left" vertical="top" wrapText="1"/>
    </xf>
    <xf numFmtId="0" fontId="52" fillId="26" borderId="0" xfId="98" applyFont="1" applyFill="1" applyAlignment="1">
      <alignment wrapText="1"/>
    </xf>
    <xf numFmtId="0" fontId="52" fillId="25" borderId="27" xfId="98" applyFont="1" applyFill="1" applyBorder="1" applyAlignment="1">
      <alignment horizontal="center" wrapText="1"/>
    </xf>
    <xf numFmtId="0" fontId="52" fillId="25" borderId="28" xfId="98" applyFont="1" applyFill="1" applyBorder="1" applyAlignment="1">
      <alignment horizontal="center" wrapText="1"/>
    </xf>
    <xf numFmtId="0" fontId="52" fillId="25" borderId="29" xfId="98" applyFont="1" applyFill="1" applyBorder="1" applyAlignment="1">
      <alignment horizontal="center" wrapText="1"/>
    </xf>
    <xf numFmtId="0" fontId="52" fillId="26" borderId="0" xfId="98" applyFont="1" applyFill="1" applyAlignment="1">
      <alignment horizontal="center" wrapText="1"/>
    </xf>
    <xf numFmtId="0" fontId="44" fillId="26" borderId="10" xfId="98" applyFont="1" applyFill="1" applyBorder="1" applyAlignment="1">
      <alignment wrapText="1"/>
    </xf>
    <xf numFmtId="0" fontId="23" fillId="0" borderId="11" xfId="98" applyFont="1" applyFill="1" applyBorder="1" applyAlignment="1">
      <alignment horizontal="center"/>
    </xf>
    <xf numFmtId="0" fontId="23" fillId="0" borderId="10" xfId="98" applyFont="1" applyFill="1" applyBorder="1" applyAlignment="1">
      <alignment horizontal="center"/>
    </xf>
    <xf numFmtId="0" fontId="23" fillId="0" borderId="30" xfId="98" applyFont="1" applyFill="1" applyBorder="1" applyAlignment="1">
      <alignment horizontal="center"/>
    </xf>
    <xf numFmtId="0" fontId="23" fillId="24" borderId="11" xfId="98" applyFont="1" applyFill="1" applyBorder="1" applyAlignment="1">
      <alignment horizontal="center"/>
    </xf>
    <xf numFmtId="0" fontId="23" fillId="24" borderId="10" xfId="98" applyFont="1" applyFill="1" applyBorder="1" applyAlignment="1">
      <alignment horizontal="center"/>
    </xf>
    <xf numFmtId="0" fontId="23" fillId="24" borderId="30" xfId="98" applyFont="1" applyFill="1" applyBorder="1" applyAlignment="1">
      <alignment horizontal="center"/>
    </xf>
    <xf numFmtId="0" fontId="44" fillId="26" borderId="0" xfId="98" applyFont="1" applyFill="1" applyBorder="1" applyAlignment="1">
      <alignment wrapText="1"/>
    </xf>
    <xf numFmtId="0" fontId="23" fillId="29" borderId="0" xfId="98" applyFont="1" applyFill="1" applyBorder="1"/>
    <xf numFmtId="0" fontId="23" fillId="29" borderId="31" xfId="98" applyFont="1" applyFill="1" applyBorder="1"/>
    <xf numFmtId="0" fontId="23" fillId="26" borderId="32" xfId="98" applyFont="1" applyFill="1" applyBorder="1"/>
    <xf numFmtId="0" fontId="51" fillId="26" borderId="0" xfId="98" applyFont="1" applyFill="1"/>
    <xf numFmtId="0" fontId="23" fillId="26" borderId="0" xfId="98" applyFont="1" applyFill="1" applyAlignment="1">
      <alignment wrapText="1"/>
    </xf>
    <xf numFmtId="0" fontId="58" fillId="0" borderId="0" xfId="0" applyFont="1" applyAlignment="1">
      <alignment horizontal="left"/>
    </xf>
    <xf numFmtId="0" fontId="44" fillId="26" borderId="0" xfId="98" applyFont="1" applyFill="1"/>
  </cellXfs>
  <cellStyles count="126">
    <cellStyle name="20% - Accent1 2" xfId="48"/>
    <cellStyle name="20% - Accent1 3" xfId="6"/>
    <cellStyle name="20% - Accent2 2" xfId="49"/>
    <cellStyle name="20% - Accent2 3" xfId="7"/>
    <cellStyle name="20% - Accent3 2" xfId="50"/>
    <cellStyle name="20% - Accent3 3" xfId="8"/>
    <cellStyle name="20% - Accent4 2" xfId="51"/>
    <cellStyle name="20% - Accent4 3" xfId="9"/>
    <cellStyle name="20% - Accent5 2" xfId="52"/>
    <cellStyle name="20% - Accent5 3" xfId="10"/>
    <cellStyle name="20% - Accent6 2" xfId="53"/>
    <cellStyle name="20% - Accent6 3" xfId="11"/>
    <cellStyle name="40% - Accent1 2" xfId="54"/>
    <cellStyle name="40% - Accent1 3" xfId="12"/>
    <cellStyle name="40% - Accent2 2" xfId="55"/>
    <cellStyle name="40% - Accent2 3" xfId="13"/>
    <cellStyle name="40% - Accent3 2" xfId="56"/>
    <cellStyle name="40% - Accent3 3" xfId="14"/>
    <cellStyle name="40% - Accent4 2" xfId="57"/>
    <cellStyle name="40% - Accent4 3" xfId="15"/>
    <cellStyle name="40% - Accent5 2" xfId="58"/>
    <cellStyle name="40% - Accent5 3" xfId="16"/>
    <cellStyle name="40% - Accent6 2" xfId="59"/>
    <cellStyle name="40% - Accent6 3" xfId="17"/>
    <cellStyle name="60% - Accent1 2" xfId="60"/>
    <cellStyle name="60% - Accent1 3" xfId="18"/>
    <cellStyle name="60% - Accent2 2" xfId="61"/>
    <cellStyle name="60% - Accent2 3" xfId="19"/>
    <cellStyle name="60% - Accent3 2" xfId="62"/>
    <cellStyle name="60% - Accent3 3" xfId="20"/>
    <cellStyle name="60% - Accent4 2" xfId="63"/>
    <cellStyle name="60% - Accent4 3" xfId="21"/>
    <cellStyle name="60% - Accent5 2" xfId="64"/>
    <cellStyle name="60% - Accent5 3" xfId="22"/>
    <cellStyle name="60% - Accent6 2" xfId="65"/>
    <cellStyle name="60% - Accent6 3" xfId="23"/>
    <cellStyle name="Accent1 2" xfId="66"/>
    <cellStyle name="Accent1 3" xfId="24"/>
    <cellStyle name="Accent2 2" xfId="67"/>
    <cellStyle name="Accent2 3" xfId="25"/>
    <cellStyle name="Accent3 2" xfId="68"/>
    <cellStyle name="Accent3 3" xfId="26"/>
    <cellStyle name="Accent4 2" xfId="69"/>
    <cellStyle name="Accent4 3" xfId="27"/>
    <cellStyle name="Accent5 2" xfId="70"/>
    <cellStyle name="Accent5 3" xfId="28"/>
    <cellStyle name="Accent6 2" xfId="71"/>
    <cellStyle name="Accent6 3" xfId="29"/>
    <cellStyle name="Bad 2" xfId="72"/>
    <cellStyle name="Bad 3" xfId="30"/>
    <cellStyle name="Calculation 2" xfId="73"/>
    <cellStyle name="Calculation 3" xfId="31"/>
    <cellStyle name="Check Cell 2" xfId="74"/>
    <cellStyle name="Check Cell 3" xfId="32"/>
    <cellStyle name="Comma 2" xfId="107"/>
    <cellStyle name="Currency" xfId="105" builtinId="4"/>
    <cellStyle name="Currency 2" xfId="1"/>
    <cellStyle name="Explanatory Text 2" xfId="75"/>
    <cellStyle name="Explanatory Text 3" xfId="33"/>
    <cellStyle name="Good 2" xfId="76"/>
    <cellStyle name="Good 3" xfId="34"/>
    <cellStyle name="Heading 1 2" xfId="77"/>
    <cellStyle name="Heading 1 3" xfId="35"/>
    <cellStyle name="Heading 2 2" xfId="78"/>
    <cellStyle name="Heading 2 3" xfId="36"/>
    <cellStyle name="Heading 3 2" xfId="79"/>
    <cellStyle name="Heading 3 3" xfId="37"/>
    <cellStyle name="Heading 4 2" xfId="80"/>
    <cellStyle name="Heading 4 3" xfId="38"/>
    <cellStyle name="Hyperlink" xfId="125" builtinId="8"/>
    <cellStyle name="Input 2" xfId="81"/>
    <cellStyle name="Input 3" xfId="39"/>
    <cellStyle name="Linked Cell 2" xfId="82"/>
    <cellStyle name="Linked Cell 3" xfId="40"/>
    <cellStyle name="Neutral 2" xfId="83"/>
    <cellStyle name="Neutral 3" xfId="41"/>
    <cellStyle name="Normal" xfId="0" builtinId="0"/>
    <cellStyle name="Normal 10" xfId="113"/>
    <cellStyle name="Normal 11" xfId="116"/>
    <cellStyle name="Normal 12" xfId="119"/>
    <cellStyle name="Normal 13" xfId="122"/>
    <cellStyle name="Normal 2" xfId="2"/>
    <cellStyle name="Normal 3" xfId="3"/>
    <cellStyle name="Normal 3 2" xfId="88"/>
    <cellStyle name="Normal 3 3" xfId="97"/>
    <cellStyle name="Normal 3 3 2" xfId="108"/>
    <cellStyle name="Normal 3 4" xfId="106"/>
    <cellStyle name="Normal 4" xfId="4"/>
    <cellStyle name="Normal 4 10" xfId="100"/>
    <cellStyle name="Normal 4 11" xfId="102"/>
    <cellStyle name="Normal 4 12" xfId="104"/>
    <cellStyle name="Normal 4 13" xfId="110"/>
    <cellStyle name="Normal 4 14" xfId="112"/>
    <cellStyle name="Normal 4 15" xfId="114"/>
    <cellStyle name="Normal 4 16" xfId="117"/>
    <cellStyle name="Normal 4 17" xfId="120"/>
    <cellStyle name="Normal 4 18" xfId="123"/>
    <cellStyle name="Normal 4 2" xfId="47"/>
    <cellStyle name="Normal 4 3" xfId="90"/>
    <cellStyle name="Normal 4 4" xfId="91"/>
    <cellStyle name="Normal 4 5" xfId="92"/>
    <cellStyle name="Normal 4 6" xfId="93"/>
    <cellStyle name="Normal 4 7" xfId="94"/>
    <cellStyle name="Normal 4 8" xfId="95"/>
    <cellStyle name="Normal 4 9" xfId="96"/>
    <cellStyle name="Normal 5" xfId="98"/>
    <cellStyle name="Normal 6" xfId="101"/>
    <cellStyle name="Normal 7" xfId="103"/>
    <cellStyle name="Normal 8" xfId="109"/>
    <cellStyle name="Normal 9" xfId="111"/>
    <cellStyle name="Note 2" xfId="5"/>
    <cellStyle name="Note 3" xfId="89"/>
    <cellStyle name="Note 4" xfId="42"/>
    <cellStyle name="Note 4 2" xfId="99"/>
    <cellStyle name="Output 2" xfId="84"/>
    <cellStyle name="Output 3" xfId="43"/>
    <cellStyle name="Percent 2" xfId="115"/>
    <cellStyle name="Percent 3" xfId="118"/>
    <cellStyle name="Percent 4" xfId="121"/>
    <cellStyle name="Percent 5" xfId="124"/>
    <cellStyle name="Title 2" xfId="85"/>
    <cellStyle name="Title 3" xfId="44"/>
    <cellStyle name="Total 2" xfId="86"/>
    <cellStyle name="Total 3" xfId="45"/>
    <cellStyle name="Warning Text 2" xfId="87"/>
    <cellStyle name="Warning Text 3" xfId="46"/>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oneCellAnchor>
    <xdr:from>
      <xdr:col>0</xdr:col>
      <xdr:colOff>0</xdr:colOff>
      <xdr:row>7</xdr:row>
      <xdr:rowOff>152400</xdr:rowOff>
    </xdr:from>
    <xdr:ext cx="3504293" cy="1654812"/>
    <xdr:sp macro="" textlink="">
      <xdr:nvSpPr>
        <xdr:cNvPr id="2" name="TextBox 1"/>
        <xdr:cNvSpPr txBox="1"/>
      </xdr:nvSpPr>
      <xdr:spPr>
        <a:xfrm>
          <a:off x="0" y="1733550"/>
          <a:ext cx="3504293" cy="1654812"/>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r>
            <a:rPr lang="en-US" sz="1000" b="1">
              <a:latin typeface="Arial" panose="020B0604020202020204" pitchFamily="34" charset="0"/>
              <a:cs typeface="Arial" panose="020B0604020202020204" pitchFamily="34" charset="0"/>
            </a:rPr>
            <a:t>Instructions</a:t>
          </a:r>
          <a:r>
            <a:rPr lang="en-US" sz="1050" b="1">
              <a:latin typeface="Arial" panose="020B0604020202020204" pitchFamily="34" charset="0"/>
              <a:cs typeface="Arial" panose="020B0604020202020204" pitchFamily="34" charset="0"/>
            </a:rPr>
            <a:t>: </a:t>
          </a:r>
        </a:p>
        <a:p>
          <a:r>
            <a:rPr lang="en-US" sz="800" b="1" i="0">
              <a:solidFill>
                <a:srgbClr val="FF0000"/>
              </a:solidFill>
              <a:effectLst/>
              <a:latin typeface="Arial" panose="020B0604020202020204" pitchFamily="34" charset="0"/>
              <a:ea typeface="+mn-ea"/>
              <a:cs typeface="Arial" panose="020B0604020202020204" pitchFamily="34" charset="0"/>
            </a:rPr>
            <a:t>Review</a:t>
          </a:r>
          <a:r>
            <a:rPr lang="en-US" sz="800" b="1" i="0" baseline="0">
              <a:solidFill>
                <a:srgbClr val="FF0000"/>
              </a:solidFill>
              <a:effectLst/>
              <a:latin typeface="Arial" panose="020B0604020202020204" pitchFamily="34" charset="0"/>
              <a:ea typeface="+mn-ea"/>
              <a:cs typeface="Arial" panose="020B0604020202020204" pitchFamily="34" charset="0"/>
            </a:rPr>
            <a:t> Non-Disclosure before evaluating below.  </a:t>
          </a:r>
        </a:p>
        <a:p>
          <a:r>
            <a:rPr lang="en-US" sz="800" b="0" i="0" baseline="0">
              <a:solidFill>
                <a:sysClr val="windowText" lastClr="000000"/>
              </a:solidFill>
              <a:effectLst/>
              <a:latin typeface="Arial" panose="020B0604020202020204" pitchFamily="34" charset="0"/>
              <a:ea typeface="+mn-ea"/>
              <a:cs typeface="Arial" panose="020B0604020202020204" pitchFamily="34" charset="0"/>
            </a:rPr>
            <a:t>Enter name.</a:t>
          </a:r>
        </a:p>
        <a:p>
          <a:r>
            <a:rPr lang="en-US" sz="800" b="0">
              <a:latin typeface="Arial" panose="020B0604020202020204" pitchFamily="34" charset="0"/>
              <a:cs typeface="Arial" panose="020B0604020202020204" pitchFamily="34" charset="0"/>
            </a:rPr>
            <a:t>Review</a:t>
          </a:r>
          <a:r>
            <a:rPr lang="en-US" sz="800" b="0" baseline="0">
              <a:latin typeface="Arial" panose="020B0604020202020204" pitchFamily="34" charset="0"/>
              <a:cs typeface="Arial" panose="020B0604020202020204" pitchFamily="34" charset="0"/>
            </a:rPr>
            <a:t> all bid responses distributed by the Buyer.  </a:t>
          </a:r>
        </a:p>
        <a:p>
          <a:r>
            <a:rPr lang="en-US" sz="800" b="0" baseline="0">
              <a:latin typeface="Arial" panose="020B0604020202020204" pitchFamily="34" charset="0"/>
              <a:cs typeface="Arial" panose="020B0604020202020204" pitchFamily="34" charset="0"/>
            </a:rPr>
            <a:t>Once reviewed, enter points for the vendor in the yellow highlighted cells.</a:t>
          </a:r>
        </a:p>
        <a:p>
          <a:r>
            <a:rPr lang="en-US" sz="800" b="0" baseline="0">
              <a:latin typeface="Arial" panose="020B0604020202020204" pitchFamily="34" charset="0"/>
              <a:cs typeface="Arial" panose="020B0604020202020204" pitchFamily="34" charset="0"/>
            </a:rPr>
            <a:t>Send completed matrix  in Excel format back to the buyer.  </a:t>
          </a:r>
        </a:p>
        <a:p>
          <a:r>
            <a:rPr lang="en-US" sz="800" b="0" baseline="0">
              <a:latin typeface="Arial" panose="020B0604020202020204" pitchFamily="34" charset="0"/>
              <a:cs typeface="Arial" panose="020B0604020202020204" pitchFamily="34" charset="0"/>
            </a:rPr>
            <a:t>Committee members must score independently.  </a:t>
          </a:r>
        </a:p>
        <a:p>
          <a:endParaRPr lang="en-US" sz="800" b="0" baseline="0">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5.0 to 4.5 = Exceptional, exceeds and fully meets all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4.4 to 3.5 = Advantageous, exceeds some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3.4 to 2.5 = Meets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2.4 to 1.5 = Addresses most of the minimal requirements</a:t>
          </a:r>
          <a:r>
            <a:rPr lang="en-US" sz="800">
              <a:solidFill>
                <a:schemeClr val="tx1"/>
              </a:solidFill>
              <a:effectLst/>
              <a:latin typeface="Arial" panose="020B0604020202020204" pitchFamily="34" charset="0"/>
              <a:ea typeface="+mn-ea"/>
              <a:cs typeface="Arial" panose="020B0604020202020204" pitchFamily="34" charset="0"/>
            </a:rPr>
            <a:t> </a:t>
          </a:r>
          <a:endParaRPr lang="en-US" sz="800">
            <a:effectLst/>
            <a:latin typeface="Arial" panose="020B0604020202020204" pitchFamily="34" charset="0"/>
            <a:cs typeface="Arial" panose="020B0604020202020204" pitchFamily="34" charset="0"/>
          </a:endParaRPr>
        </a:p>
        <a:p>
          <a:r>
            <a:rPr lang="en-US" sz="800" b="0" i="0">
              <a:solidFill>
                <a:schemeClr val="tx1"/>
              </a:solidFill>
              <a:effectLst/>
              <a:latin typeface="Arial" panose="020B0604020202020204" pitchFamily="34" charset="0"/>
              <a:ea typeface="+mn-ea"/>
              <a:cs typeface="Arial" panose="020B0604020202020204" pitchFamily="34" charset="0"/>
            </a:rPr>
            <a:t>1.4 to 1.0 = Addresses part of minimal requirements</a:t>
          </a:r>
          <a:endParaRPr lang="en-US" sz="800" b="0" baseline="0">
            <a:latin typeface="Arial" panose="020B0604020202020204" pitchFamily="34" charset="0"/>
            <a:cs typeface="Arial" panose="020B0604020202020204" pitchFamily="34" charset="0"/>
          </a:endParaRPr>
        </a:p>
      </xdr:txBody>
    </xdr:sp>
    <xdr:clientData/>
  </xdr:oneCellAnchor>
  <mc:AlternateContent xmlns:mc="http://schemas.openxmlformats.org/markup-compatibility/2006">
    <mc:Choice xmlns:a14="http://schemas.microsoft.com/office/drawing/2010/main" Requires="a14">
      <xdr:twoCellAnchor editAs="oneCell">
        <xdr:from>
          <xdr:col>0</xdr:col>
          <xdr:colOff>133350</xdr:colOff>
          <xdr:row>4</xdr:row>
          <xdr:rowOff>209550</xdr:rowOff>
        </xdr:from>
        <xdr:to>
          <xdr:col>6</xdr:col>
          <xdr:colOff>428625</xdr:colOff>
          <xdr:row>6</xdr:row>
          <xdr:rowOff>19050</xdr:rowOff>
        </xdr:to>
        <xdr:sp macro="" textlink="">
          <xdr:nvSpPr>
            <xdr:cNvPr id="8193" name="Check Box 1" hidden="1">
              <a:extLst>
                <a:ext uri="{63B3BB69-23CF-44E3-9099-C40C66FF867C}">
                  <a14:compatExt spid="_x0000_s8193"/>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Non Disclosure Agreement.</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0</xdr:col>
          <xdr:colOff>133350</xdr:colOff>
          <xdr:row>5</xdr:row>
          <xdr:rowOff>361950</xdr:rowOff>
        </xdr:from>
        <xdr:to>
          <xdr:col>6</xdr:col>
          <xdr:colOff>581025</xdr:colOff>
          <xdr:row>8</xdr:row>
          <xdr:rowOff>0</xdr:rowOff>
        </xdr:to>
        <xdr:sp macro="" textlink="">
          <xdr:nvSpPr>
            <xdr:cNvPr id="8194" name="Check Box 2" hidden="1">
              <a:extLst>
                <a:ext uri="{63B3BB69-23CF-44E3-9099-C40C66FF867C}">
                  <a14:compatExt spid="_x0000_s8194"/>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18288" rIns="0" bIns="18288" anchor="ctr" upright="1"/>
            <a:lstStyle/>
            <a:p>
              <a:pPr algn="l" rtl="0">
                <a:defRPr sz="1000"/>
              </a:pPr>
              <a:r>
                <a:rPr lang="en-US" sz="800" b="0" i="0" u="none" strike="noStrike" baseline="0">
                  <a:solidFill>
                    <a:srgbClr val="000000"/>
                  </a:solidFill>
                  <a:latin typeface="Segoe UI"/>
                  <a:cs typeface="Segoe UI"/>
                </a:rPr>
                <a:t>By checking the box, I agree that I have read and understood the Nepotism Agreement and have completed the Disclosure Statement form (Part 1: General Information &amp; Part 2: Disclosures).</a:t>
              </a:r>
            </a:p>
          </xdr:txBody>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3" Type="http://schemas.openxmlformats.org/officeDocument/2006/relationships/ctrlProp" Target="../ctrlProps/ctrlProp1.xml"/><Relationship Id="rId2" Type="http://schemas.openxmlformats.org/officeDocument/2006/relationships/vmlDrawing" Target="../drawings/vmlDrawing1.vml"/><Relationship Id="rId1" Type="http://schemas.openxmlformats.org/officeDocument/2006/relationships/drawing" Target="../drawings/drawing1.xml"/><Relationship Id="rId4" Type="http://schemas.openxmlformats.org/officeDocument/2006/relationships/ctrlProp" Target="../ctrlProps/ctrlProp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7"/>
  <sheetViews>
    <sheetView workbookViewId="0">
      <selection activeCell="C29" sqref="C29"/>
    </sheetView>
  </sheetViews>
  <sheetFormatPr defaultRowHeight="12.75" x14ac:dyDescent="0.2"/>
  <cols>
    <col min="1" max="1" width="29" bestFit="1" customWidth="1"/>
    <col min="2" max="5" width="8.85546875" customWidth="1"/>
    <col min="6" max="7" width="8.85546875" style="6" customWidth="1"/>
    <col min="8" max="8" width="12.42578125" bestFit="1" customWidth="1"/>
  </cols>
  <sheetData>
    <row r="1" spans="1:10" ht="15.75" x14ac:dyDescent="0.25">
      <c r="A1" s="8" t="s">
        <v>0</v>
      </c>
      <c r="B1" s="7"/>
      <c r="C1" s="3"/>
      <c r="D1" s="3"/>
      <c r="E1" s="3"/>
      <c r="F1" s="3"/>
      <c r="G1" s="3"/>
      <c r="H1" s="3"/>
    </row>
    <row r="2" spans="1:10" ht="15.75" x14ac:dyDescent="0.25">
      <c r="A2" s="1"/>
      <c r="B2" s="2"/>
      <c r="C2" s="2"/>
      <c r="D2" s="2"/>
      <c r="E2" s="2"/>
      <c r="F2" s="2"/>
      <c r="G2" s="2"/>
      <c r="H2" s="2"/>
      <c r="I2" s="2"/>
    </row>
    <row r="3" spans="1:10" s="5" customFormat="1" x14ac:dyDescent="0.2">
      <c r="A3" s="31"/>
      <c r="B3" s="32" t="s">
        <v>6</v>
      </c>
      <c r="C3" s="33" t="s">
        <v>7</v>
      </c>
      <c r="D3" s="33" t="s">
        <v>8</v>
      </c>
      <c r="E3" s="33" t="s">
        <v>9</v>
      </c>
      <c r="F3" s="33" t="s">
        <v>10</v>
      </c>
      <c r="G3" s="33" t="s">
        <v>11</v>
      </c>
      <c r="H3" s="34" t="s">
        <v>25</v>
      </c>
    </row>
    <row r="4" spans="1:10" x14ac:dyDescent="0.2">
      <c r="A4" s="30" t="s">
        <v>29</v>
      </c>
      <c r="B4" s="38">
        <f>'Pricing Score Calculation'!E5</f>
        <v>21.712120481927712</v>
      </c>
      <c r="C4" s="39">
        <v>16</v>
      </c>
      <c r="D4" s="39">
        <v>12</v>
      </c>
      <c r="E4" s="39">
        <v>6</v>
      </c>
      <c r="F4" s="39">
        <v>8</v>
      </c>
      <c r="G4" s="39">
        <v>10</v>
      </c>
      <c r="H4" s="35">
        <f>SUM(B4:G4)</f>
        <v>73.712120481927712</v>
      </c>
    </row>
    <row r="5" spans="1:10" x14ac:dyDescent="0.2">
      <c r="A5" s="30" t="s">
        <v>27</v>
      </c>
      <c r="B5" s="38">
        <f>'Pricing Score Calculation'!E6</f>
        <v>17.162914285714287</v>
      </c>
      <c r="C5" s="39">
        <v>16</v>
      </c>
      <c r="D5" s="39">
        <v>16</v>
      </c>
      <c r="E5" s="39">
        <v>6</v>
      </c>
      <c r="F5" s="39">
        <v>8</v>
      </c>
      <c r="G5" s="39">
        <v>8</v>
      </c>
      <c r="H5" s="35">
        <f t="shared" ref="H5:H7" si="0">SUM(B5:G5)</f>
        <v>71.162914285714294</v>
      </c>
      <c r="J5" s="4"/>
    </row>
    <row r="6" spans="1:10" x14ac:dyDescent="0.2">
      <c r="A6" s="30" t="s">
        <v>30</v>
      </c>
      <c r="B6" s="38">
        <f>'Pricing Score Calculation'!E7</f>
        <v>30</v>
      </c>
      <c r="C6" s="39">
        <v>12</v>
      </c>
      <c r="D6" s="39">
        <v>8</v>
      </c>
      <c r="E6" s="39">
        <v>8</v>
      </c>
      <c r="F6" s="39">
        <v>6</v>
      </c>
      <c r="G6" s="39">
        <v>8</v>
      </c>
      <c r="H6" s="35">
        <f t="shared" si="0"/>
        <v>72</v>
      </c>
      <c r="J6" s="4"/>
    </row>
    <row r="7" spans="1:10" x14ac:dyDescent="0.2">
      <c r="A7" s="30" t="s">
        <v>31</v>
      </c>
      <c r="B7" s="38">
        <f>'Pricing Score Calculation'!E8</f>
        <v>20.500235477199663</v>
      </c>
      <c r="C7" s="39">
        <v>8</v>
      </c>
      <c r="D7" s="39">
        <v>8</v>
      </c>
      <c r="E7" s="39">
        <v>6</v>
      </c>
      <c r="F7" s="39">
        <v>6</v>
      </c>
      <c r="G7" s="39">
        <v>6</v>
      </c>
      <c r="H7" s="35">
        <f t="shared" si="0"/>
        <v>54.500235477199666</v>
      </c>
    </row>
  </sheetData>
  <pageMargins left="0.7" right="0.7" top="0.75" bottom="0.75" header="0.3" footer="0.3"/>
  <pageSetup orientation="portrait"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B4" sqref="B4:B7"/>
    </sheetView>
  </sheetViews>
  <sheetFormatPr defaultRowHeight="12.75" x14ac:dyDescent="0.2"/>
  <cols>
    <col min="1" max="1" width="29" bestFit="1" customWidth="1"/>
    <col min="11" max="11" width="14.42578125" bestFit="1" customWidth="1"/>
  </cols>
  <sheetData>
    <row r="1" spans="1:17" ht="15.75" x14ac:dyDescent="0.25">
      <c r="A1" s="8" t="s">
        <v>0</v>
      </c>
      <c r="B1" s="7"/>
      <c r="C1" s="7"/>
      <c r="D1" s="7"/>
      <c r="E1" s="3"/>
      <c r="F1" s="3"/>
      <c r="G1" s="3"/>
      <c r="H1" s="3"/>
      <c r="I1" s="3"/>
    </row>
    <row r="2" spans="1:17" ht="15.75" x14ac:dyDescent="0.25">
      <c r="A2" s="3"/>
      <c r="B2" s="2"/>
      <c r="C2" s="2"/>
      <c r="D2" s="2"/>
      <c r="E2" s="2"/>
      <c r="F2" s="2"/>
      <c r="G2" s="2"/>
      <c r="H2" s="2"/>
      <c r="I2" s="2"/>
    </row>
    <row r="3" spans="1:17" x14ac:dyDescent="0.2">
      <c r="A3" s="31"/>
      <c r="B3" s="32" t="s">
        <v>6</v>
      </c>
      <c r="C3" s="33" t="s">
        <v>7</v>
      </c>
      <c r="D3" s="33" t="s">
        <v>8</v>
      </c>
      <c r="E3" s="33" t="s">
        <v>9</v>
      </c>
      <c r="F3" s="33" t="s">
        <v>10</v>
      </c>
      <c r="G3" s="33" t="s">
        <v>11</v>
      </c>
      <c r="H3" s="34" t="s">
        <v>25</v>
      </c>
      <c r="I3" s="5"/>
      <c r="J3" s="5"/>
      <c r="K3" s="5"/>
      <c r="L3" s="5"/>
      <c r="M3" s="5"/>
      <c r="N3" s="5"/>
      <c r="O3" s="5"/>
      <c r="P3" s="5"/>
      <c r="Q3" s="5"/>
    </row>
    <row r="4" spans="1:17" x14ac:dyDescent="0.2">
      <c r="A4" s="37" t="s">
        <v>29</v>
      </c>
      <c r="B4" s="38">
        <f>'Pricing Score Calculation'!E5</f>
        <v>21.712120481927712</v>
      </c>
      <c r="C4" s="40">
        <v>17.600000000000001</v>
      </c>
      <c r="D4" s="40">
        <v>17.600000000000001</v>
      </c>
      <c r="E4" s="40">
        <v>8</v>
      </c>
      <c r="F4" s="40">
        <v>8.4</v>
      </c>
      <c r="G4" s="40">
        <v>7</v>
      </c>
      <c r="H4" s="35">
        <f>SUM(B4:G4)</f>
        <v>80.312120481927721</v>
      </c>
      <c r="I4" s="6"/>
      <c r="J4" s="6"/>
      <c r="K4" s="6"/>
      <c r="L4" s="6"/>
      <c r="M4" s="6"/>
      <c r="N4" s="6"/>
      <c r="O4" s="6"/>
      <c r="P4" s="6"/>
      <c r="Q4" s="6"/>
    </row>
    <row r="5" spans="1:17" x14ac:dyDescent="0.2">
      <c r="A5" s="37" t="s">
        <v>27</v>
      </c>
      <c r="B5" s="38">
        <f>'Pricing Score Calculation'!E6</f>
        <v>17.162914285714287</v>
      </c>
      <c r="C5" s="40">
        <v>17.600000000000001</v>
      </c>
      <c r="D5" s="40">
        <v>18</v>
      </c>
      <c r="E5" s="40">
        <v>8.4</v>
      </c>
      <c r="F5" s="40">
        <v>8.4</v>
      </c>
      <c r="G5" s="40">
        <v>8</v>
      </c>
      <c r="H5" s="35">
        <f t="shared" ref="H5:H7" si="0">SUM(B5:G5)</f>
        <v>77.562914285714285</v>
      </c>
      <c r="I5" s="6"/>
      <c r="J5" s="6"/>
      <c r="K5" s="6"/>
      <c r="L5" s="6"/>
      <c r="M5" s="6"/>
      <c r="N5" s="6"/>
      <c r="O5" s="6"/>
      <c r="P5" s="6"/>
      <c r="Q5" s="6"/>
    </row>
    <row r="6" spans="1:17" x14ac:dyDescent="0.2">
      <c r="A6" s="37" t="s">
        <v>30</v>
      </c>
      <c r="B6" s="38">
        <f>'Pricing Score Calculation'!E7</f>
        <v>30</v>
      </c>
      <c r="C6" s="40">
        <v>16</v>
      </c>
      <c r="D6" s="40">
        <v>17.600000000000001</v>
      </c>
      <c r="E6" s="40">
        <v>7</v>
      </c>
      <c r="F6" s="40">
        <v>8</v>
      </c>
      <c r="G6" s="40">
        <v>8</v>
      </c>
      <c r="H6" s="35">
        <f t="shared" si="0"/>
        <v>86.6</v>
      </c>
      <c r="I6" s="6"/>
      <c r="J6" s="6"/>
      <c r="K6" s="6"/>
      <c r="L6" s="6"/>
      <c r="M6" s="6"/>
      <c r="N6" s="6"/>
      <c r="O6" s="6"/>
      <c r="P6" s="6"/>
      <c r="Q6" s="6"/>
    </row>
    <row r="7" spans="1:17" x14ac:dyDescent="0.2">
      <c r="A7" s="37" t="s">
        <v>31</v>
      </c>
      <c r="B7" s="38">
        <f>'Pricing Score Calculation'!E8</f>
        <v>20.500235477199663</v>
      </c>
      <c r="C7" s="40">
        <v>13.6</v>
      </c>
      <c r="D7" s="40">
        <v>16</v>
      </c>
      <c r="E7" s="40">
        <v>8</v>
      </c>
      <c r="F7" s="40">
        <v>8</v>
      </c>
      <c r="G7" s="40">
        <v>8</v>
      </c>
      <c r="H7" s="35">
        <f t="shared" si="0"/>
        <v>74.100235477199661</v>
      </c>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row r="17" spans="1:17" x14ac:dyDescent="0.2">
      <c r="A17" s="6"/>
      <c r="B17" s="6"/>
      <c r="C17" s="6"/>
      <c r="D17" s="6"/>
      <c r="E17" s="6"/>
      <c r="F17" s="6"/>
      <c r="G17" s="6"/>
      <c r="H17" s="6"/>
      <c r="I17" s="6"/>
      <c r="J17" s="6"/>
      <c r="K17" s="6"/>
      <c r="L17" s="6"/>
      <c r="M17" s="6"/>
      <c r="N17" s="6"/>
      <c r="O17" s="6"/>
      <c r="P17" s="6"/>
      <c r="Q17" s="6"/>
    </row>
    <row r="18" spans="1:17" x14ac:dyDescent="0.2">
      <c r="A18" s="6"/>
      <c r="B18" s="6"/>
      <c r="C18" s="6"/>
      <c r="D18" s="6"/>
      <c r="E18" s="6"/>
      <c r="F18" s="6"/>
      <c r="G18" s="6"/>
      <c r="H18" s="6"/>
      <c r="I18" s="6"/>
      <c r="J18" s="6"/>
      <c r="K18" s="6"/>
      <c r="L18" s="6"/>
      <c r="M18" s="6"/>
      <c r="N18" s="6"/>
      <c r="O18" s="6"/>
      <c r="P18" s="6"/>
      <c r="Q18" s="6"/>
    </row>
    <row r="19" spans="1:17" x14ac:dyDescent="0.2">
      <c r="A19" s="6"/>
      <c r="B19" s="6"/>
      <c r="C19" s="6"/>
      <c r="D19" s="6"/>
      <c r="E19" s="6"/>
      <c r="F19" s="6"/>
      <c r="G19" s="6"/>
      <c r="H19" s="6"/>
      <c r="I19" s="6"/>
      <c r="J19" s="6"/>
      <c r="K19" s="6"/>
      <c r="L19" s="6"/>
      <c r="M19" s="6"/>
      <c r="N19" s="6"/>
      <c r="O19" s="6"/>
      <c r="P19" s="6"/>
      <c r="Q19" s="6"/>
    </row>
    <row r="20" spans="1:17" x14ac:dyDescent="0.2">
      <c r="A20" s="6"/>
      <c r="B20" s="6"/>
      <c r="C20" s="6"/>
      <c r="D20" s="6"/>
      <c r="E20" s="6"/>
      <c r="F20" s="6"/>
      <c r="G20" s="6"/>
      <c r="H20" s="6"/>
      <c r="I20" s="6"/>
      <c r="J20" s="6"/>
      <c r="K20" s="6"/>
      <c r="L20" s="6"/>
      <c r="M20" s="6"/>
      <c r="N20" s="6"/>
      <c r="O20" s="6"/>
      <c r="P20" s="6"/>
      <c r="Q20" s="6"/>
    </row>
    <row r="21" spans="1:17" x14ac:dyDescent="0.2">
      <c r="A21" s="6"/>
      <c r="B21" s="6"/>
      <c r="C21" s="6"/>
      <c r="D21" s="6"/>
      <c r="E21" s="6"/>
      <c r="F21" s="6"/>
      <c r="G21" s="6"/>
      <c r="H21" s="6"/>
      <c r="I21" s="6"/>
      <c r="J21" s="6"/>
      <c r="K21" s="6"/>
      <c r="L21" s="6"/>
      <c r="M21" s="6"/>
      <c r="N21" s="6"/>
      <c r="O21" s="6"/>
      <c r="P21" s="6"/>
      <c r="Q21" s="6"/>
    </row>
    <row r="22" spans="1:17" x14ac:dyDescent="0.2">
      <c r="A22" s="6"/>
      <c r="B22" s="6"/>
      <c r="C22" s="6"/>
      <c r="D22" s="6"/>
      <c r="E22" s="6"/>
      <c r="F22" s="6"/>
      <c r="G22" s="6"/>
      <c r="H22" s="6"/>
      <c r="I22" s="6"/>
      <c r="J22" s="6"/>
      <c r="K22" s="6"/>
      <c r="L22" s="6"/>
      <c r="M22" s="6"/>
      <c r="N22" s="6"/>
      <c r="O22" s="6"/>
      <c r="P22" s="6"/>
      <c r="Q22" s="6"/>
    </row>
    <row r="23" spans="1:17" x14ac:dyDescent="0.2">
      <c r="A23" s="6"/>
      <c r="B23" s="6"/>
      <c r="C23" s="6"/>
      <c r="D23" s="6"/>
      <c r="E23" s="6"/>
      <c r="F23" s="6"/>
      <c r="G23" s="6"/>
      <c r="H23" s="6"/>
      <c r="I23" s="6"/>
      <c r="J23" s="6"/>
      <c r="K23" s="6"/>
      <c r="L23" s="6"/>
      <c r="M23" s="6"/>
      <c r="N23" s="6"/>
      <c r="O23" s="6"/>
      <c r="P23" s="6"/>
      <c r="Q23" s="6"/>
    </row>
    <row r="24" spans="1:17" x14ac:dyDescent="0.2">
      <c r="A24" s="6"/>
      <c r="B24" s="6"/>
      <c r="C24" s="6"/>
      <c r="D24" s="6"/>
      <c r="E24" s="6"/>
      <c r="F24" s="6"/>
      <c r="G24" s="6"/>
      <c r="H24" s="6"/>
      <c r="I24" s="6"/>
      <c r="J24" s="6"/>
      <c r="K24" s="6"/>
      <c r="L24" s="6"/>
      <c r="M24" s="6"/>
      <c r="N24" s="6"/>
      <c r="O24" s="6"/>
      <c r="P24" s="6"/>
      <c r="Q24" s="6"/>
    </row>
    <row r="25" spans="1:17" x14ac:dyDescent="0.2">
      <c r="A25" s="6"/>
      <c r="B25" s="6"/>
      <c r="C25" s="6"/>
      <c r="D25" s="6"/>
      <c r="E25" s="6"/>
      <c r="F25" s="6"/>
      <c r="G25" s="6"/>
      <c r="H25" s="6"/>
      <c r="I25" s="6"/>
      <c r="J25" s="6"/>
      <c r="K25" s="6"/>
      <c r="L25" s="6"/>
      <c r="M25" s="6"/>
      <c r="N25" s="6"/>
      <c r="O25" s="6"/>
      <c r="P25" s="6"/>
      <c r="Q25" s="6"/>
    </row>
    <row r="26" spans="1:17" x14ac:dyDescent="0.2">
      <c r="A26" s="6"/>
      <c r="B26" s="6"/>
      <c r="C26" s="6"/>
      <c r="D26" s="6"/>
      <c r="E26" s="6"/>
      <c r="F26" s="6"/>
      <c r="G26" s="6"/>
      <c r="H26" s="6"/>
      <c r="I26" s="6"/>
      <c r="J26" s="6"/>
      <c r="K26" s="6"/>
      <c r="L26" s="6"/>
      <c r="M26" s="6"/>
      <c r="N26" s="6"/>
      <c r="O26" s="6"/>
      <c r="P26" s="6"/>
      <c r="Q26" s="6"/>
    </row>
    <row r="27" spans="1:17" x14ac:dyDescent="0.2">
      <c r="A27" s="6"/>
      <c r="B27" s="6"/>
      <c r="C27" s="6"/>
      <c r="D27" s="6"/>
      <c r="E27" s="6"/>
      <c r="F27" s="6"/>
      <c r="G27" s="6"/>
      <c r="H27" s="6"/>
      <c r="I27" s="6"/>
      <c r="J27" s="6"/>
      <c r="K27" s="6"/>
      <c r="L27" s="6"/>
      <c r="M27" s="6"/>
      <c r="N27" s="6"/>
      <c r="O27" s="6"/>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B4" sqref="B4:B7"/>
    </sheetView>
  </sheetViews>
  <sheetFormatPr defaultRowHeight="12.75" x14ac:dyDescent="0.2"/>
  <cols>
    <col min="1" max="1" width="29" bestFit="1" customWidth="1"/>
    <col min="10" max="10" width="9.85546875" bestFit="1" customWidth="1"/>
    <col min="11" max="11" width="14.42578125" bestFit="1" customWidth="1"/>
  </cols>
  <sheetData>
    <row r="1" spans="1:17" ht="15.75" x14ac:dyDescent="0.25">
      <c r="A1" s="8" t="s">
        <v>0</v>
      </c>
      <c r="B1" s="7"/>
      <c r="C1" s="7"/>
      <c r="D1" s="7"/>
      <c r="E1" s="3"/>
      <c r="F1" s="3"/>
      <c r="G1" s="3"/>
      <c r="H1" s="3"/>
      <c r="I1" s="3"/>
      <c r="J1" s="6"/>
    </row>
    <row r="2" spans="1:17" ht="15.75" x14ac:dyDescent="0.25">
      <c r="A2" s="3"/>
      <c r="B2" s="2"/>
      <c r="C2" s="2"/>
      <c r="D2" s="2"/>
      <c r="E2" s="2"/>
      <c r="F2" s="2"/>
      <c r="G2" s="2"/>
      <c r="H2" s="2"/>
      <c r="I2" s="2"/>
    </row>
    <row r="3" spans="1:17" x14ac:dyDescent="0.2">
      <c r="A3" s="31"/>
      <c r="B3" s="32" t="s">
        <v>6</v>
      </c>
      <c r="C3" s="33" t="s">
        <v>7</v>
      </c>
      <c r="D3" s="33" t="s">
        <v>8</v>
      </c>
      <c r="E3" s="33" t="s">
        <v>9</v>
      </c>
      <c r="F3" s="33" t="s">
        <v>10</v>
      </c>
      <c r="G3" s="33" t="s">
        <v>11</v>
      </c>
      <c r="H3" s="34" t="s">
        <v>25</v>
      </c>
      <c r="I3" s="5"/>
      <c r="J3" s="5"/>
      <c r="K3" s="5"/>
      <c r="L3" s="5"/>
      <c r="M3" s="5"/>
      <c r="N3" s="5"/>
      <c r="O3" s="5"/>
      <c r="P3" s="5"/>
      <c r="Q3" s="5"/>
    </row>
    <row r="4" spans="1:17" x14ac:dyDescent="0.2">
      <c r="A4" s="37" t="s">
        <v>29</v>
      </c>
      <c r="B4" s="38">
        <f>'Pricing Score Calculation'!E5</f>
        <v>21.712120481927712</v>
      </c>
      <c r="C4" s="41">
        <v>16</v>
      </c>
      <c r="D4" s="41">
        <v>16</v>
      </c>
      <c r="E4" s="41">
        <v>8</v>
      </c>
      <c r="F4" s="41">
        <v>8</v>
      </c>
      <c r="G4" s="41">
        <v>8</v>
      </c>
      <c r="H4" s="35">
        <f>SUM(B4:G4)</f>
        <v>77.712120481927712</v>
      </c>
      <c r="I4" s="6"/>
      <c r="J4" s="6"/>
      <c r="K4" s="6"/>
      <c r="L4" s="6"/>
      <c r="M4" s="6"/>
      <c r="N4" s="6"/>
      <c r="O4" s="6"/>
      <c r="P4" s="6"/>
      <c r="Q4" s="6"/>
    </row>
    <row r="5" spans="1:17" x14ac:dyDescent="0.2">
      <c r="A5" s="37" t="s">
        <v>27</v>
      </c>
      <c r="B5" s="38">
        <f>'Pricing Score Calculation'!E6</f>
        <v>17.162914285714287</v>
      </c>
      <c r="C5" s="41">
        <v>12</v>
      </c>
      <c r="D5" s="41">
        <v>10</v>
      </c>
      <c r="E5" s="41">
        <v>6</v>
      </c>
      <c r="F5" s="41">
        <v>5</v>
      </c>
      <c r="G5" s="41">
        <v>6</v>
      </c>
      <c r="H5" s="35">
        <f t="shared" ref="H5:H7" si="0">SUM(B5:G5)</f>
        <v>56.162914285714287</v>
      </c>
      <c r="I5" s="6"/>
      <c r="J5" s="6"/>
      <c r="K5" s="6"/>
      <c r="L5" s="6"/>
      <c r="M5" s="6"/>
      <c r="N5" s="6"/>
      <c r="O5" s="6"/>
      <c r="P5" s="6"/>
      <c r="Q5" s="6"/>
    </row>
    <row r="6" spans="1:17" x14ac:dyDescent="0.2">
      <c r="A6" s="37" t="s">
        <v>30</v>
      </c>
      <c r="B6" s="38">
        <f>'Pricing Score Calculation'!E7</f>
        <v>30</v>
      </c>
      <c r="C6" s="41">
        <v>12</v>
      </c>
      <c r="D6" s="41">
        <v>14</v>
      </c>
      <c r="E6" s="41">
        <v>6</v>
      </c>
      <c r="F6" s="41">
        <v>6</v>
      </c>
      <c r="G6" s="41">
        <v>6</v>
      </c>
      <c r="H6" s="35">
        <f t="shared" si="0"/>
        <v>74</v>
      </c>
      <c r="I6" s="6"/>
      <c r="J6" s="6"/>
      <c r="K6" s="6"/>
      <c r="L6" s="6"/>
      <c r="M6" s="6"/>
      <c r="N6" s="6"/>
      <c r="O6" s="6"/>
      <c r="P6" s="6"/>
      <c r="Q6" s="6"/>
    </row>
    <row r="7" spans="1:17" x14ac:dyDescent="0.2">
      <c r="A7" s="37" t="s">
        <v>31</v>
      </c>
      <c r="B7" s="38">
        <f>'Pricing Score Calculation'!E8</f>
        <v>20.500235477199663</v>
      </c>
      <c r="C7" s="41">
        <v>18</v>
      </c>
      <c r="D7" s="41">
        <v>18</v>
      </c>
      <c r="E7" s="41">
        <v>8</v>
      </c>
      <c r="F7" s="41">
        <v>8</v>
      </c>
      <c r="G7" s="41">
        <v>8</v>
      </c>
      <c r="H7" s="35">
        <f t="shared" si="0"/>
        <v>80.500235477199666</v>
      </c>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row r="17" spans="1:17" x14ac:dyDescent="0.2">
      <c r="A17" s="6"/>
      <c r="B17" s="6"/>
      <c r="C17" s="6"/>
      <c r="D17" s="6"/>
      <c r="E17" s="6"/>
      <c r="F17" s="6"/>
      <c r="G17" s="6"/>
      <c r="H17" s="6"/>
      <c r="I17" s="6"/>
      <c r="J17" s="6"/>
      <c r="K17" s="6"/>
      <c r="L17" s="6"/>
      <c r="M17" s="6"/>
      <c r="N17" s="6"/>
      <c r="O17" s="6"/>
      <c r="P17" s="6"/>
      <c r="Q17" s="6"/>
    </row>
    <row r="18" spans="1:17" x14ac:dyDescent="0.2">
      <c r="A18" s="6"/>
      <c r="B18" s="6"/>
      <c r="C18" s="6"/>
      <c r="D18" s="6"/>
      <c r="E18" s="6"/>
      <c r="F18" s="6"/>
      <c r="G18" s="6"/>
      <c r="H18" s="6"/>
      <c r="I18" s="6"/>
      <c r="J18" s="6"/>
      <c r="K18" s="6"/>
      <c r="L18" s="6"/>
      <c r="M18" s="6"/>
      <c r="N18" s="6"/>
      <c r="O18" s="6"/>
      <c r="P18" s="6"/>
      <c r="Q18" s="6"/>
    </row>
    <row r="19" spans="1:17" x14ac:dyDescent="0.2">
      <c r="A19" s="6"/>
      <c r="B19" s="6"/>
      <c r="C19" s="6"/>
      <c r="D19" s="6"/>
      <c r="E19" s="6"/>
      <c r="F19" s="6"/>
      <c r="G19" s="6"/>
      <c r="H19" s="6"/>
      <c r="I19" s="6"/>
      <c r="J19" s="6"/>
      <c r="K19" s="6"/>
      <c r="L19" s="6"/>
      <c r="M19" s="6"/>
      <c r="N19" s="6"/>
      <c r="O19" s="6"/>
      <c r="P19" s="6"/>
      <c r="Q19" s="6"/>
    </row>
    <row r="20" spans="1:17" x14ac:dyDescent="0.2">
      <c r="A20" s="6"/>
      <c r="B20" s="6"/>
      <c r="C20" s="6"/>
      <c r="D20" s="6"/>
      <c r="E20" s="6"/>
      <c r="F20" s="6"/>
      <c r="G20" s="6"/>
      <c r="H20" s="6"/>
      <c r="I20" s="6"/>
      <c r="J20" s="6"/>
      <c r="K20" s="6"/>
      <c r="L20" s="6"/>
      <c r="M20" s="6"/>
      <c r="N20" s="6"/>
      <c r="O20" s="6"/>
      <c r="P20" s="6"/>
      <c r="Q20" s="6"/>
    </row>
    <row r="21" spans="1:17" x14ac:dyDescent="0.2">
      <c r="A21" s="6"/>
      <c r="B21" s="6"/>
      <c r="C21" s="6"/>
      <c r="D21" s="6"/>
      <c r="E21" s="6"/>
      <c r="F21" s="6"/>
      <c r="G21" s="6"/>
      <c r="H21" s="6"/>
      <c r="I21" s="6"/>
      <c r="J21" s="6"/>
      <c r="K21" s="6"/>
      <c r="L21" s="6"/>
      <c r="M21" s="6"/>
      <c r="N21" s="6"/>
      <c r="O21" s="6"/>
      <c r="P21" s="6"/>
      <c r="Q21" s="6"/>
    </row>
    <row r="22" spans="1:17" x14ac:dyDescent="0.2">
      <c r="A22" s="6"/>
      <c r="B22" s="6"/>
      <c r="C22" s="6"/>
      <c r="D22" s="6"/>
      <c r="E22" s="6"/>
      <c r="F22" s="6"/>
      <c r="G22" s="6"/>
      <c r="H22" s="6"/>
      <c r="I22" s="6"/>
      <c r="J22" s="6"/>
      <c r="K22" s="6"/>
      <c r="L22" s="6"/>
      <c r="M22" s="6"/>
      <c r="N22" s="6"/>
      <c r="O22" s="6"/>
      <c r="P22" s="6"/>
      <c r="Q22" s="6"/>
    </row>
    <row r="23" spans="1:17" x14ac:dyDescent="0.2">
      <c r="A23" s="6"/>
      <c r="B23" s="6"/>
      <c r="C23" s="6"/>
      <c r="D23" s="6"/>
      <c r="E23" s="6"/>
      <c r="F23" s="6"/>
      <c r="G23" s="6"/>
      <c r="H23" s="6"/>
      <c r="I23" s="6"/>
      <c r="J23" s="6"/>
      <c r="K23" s="6"/>
      <c r="L23" s="6"/>
      <c r="M23" s="6"/>
      <c r="N23" s="6"/>
      <c r="O23" s="6"/>
      <c r="P23" s="6"/>
      <c r="Q23" s="6"/>
    </row>
    <row r="24" spans="1:17" x14ac:dyDescent="0.2">
      <c r="A24" s="6"/>
      <c r="B24" s="6"/>
      <c r="C24" s="6"/>
      <c r="D24" s="6"/>
      <c r="E24" s="6"/>
      <c r="F24" s="6"/>
      <c r="G24" s="6"/>
      <c r="H24" s="6"/>
      <c r="I24" s="6"/>
      <c r="J24" s="6"/>
      <c r="K24" s="6"/>
      <c r="L24" s="6"/>
      <c r="M24" s="6"/>
      <c r="N24" s="6"/>
      <c r="O24" s="6"/>
      <c r="P24" s="6"/>
      <c r="Q24" s="6"/>
    </row>
    <row r="25" spans="1:17" x14ac:dyDescent="0.2">
      <c r="A25" s="6"/>
      <c r="B25" s="6"/>
      <c r="C25" s="6"/>
      <c r="D25" s="6"/>
      <c r="E25" s="6"/>
      <c r="F25" s="6"/>
      <c r="G25" s="6"/>
      <c r="H25" s="6"/>
      <c r="I25" s="6"/>
      <c r="J25" s="6"/>
      <c r="K25" s="6"/>
      <c r="L25" s="6"/>
      <c r="M25" s="6"/>
      <c r="N25" s="6"/>
      <c r="O25" s="6"/>
      <c r="P25" s="6"/>
      <c r="Q25" s="6"/>
    </row>
    <row r="26" spans="1:17" x14ac:dyDescent="0.2">
      <c r="A26" s="6"/>
      <c r="B26" s="6"/>
      <c r="C26" s="6"/>
      <c r="D26" s="6"/>
      <c r="E26" s="6"/>
      <c r="F26" s="6"/>
      <c r="G26" s="6"/>
      <c r="H26" s="6"/>
      <c r="I26" s="6"/>
      <c r="J26" s="6"/>
      <c r="K26" s="6"/>
      <c r="L26" s="6"/>
      <c r="M26" s="6"/>
      <c r="N26" s="6"/>
      <c r="O26" s="6"/>
      <c r="P26" s="6"/>
      <c r="Q26" s="6"/>
    </row>
    <row r="27" spans="1:17" x14ac:dyDescent="0.2">
      <c r="A27" s="6"/>
      <c r="B27" s="6"/>
      <c r="C27" s="6"/>
      <c r="D27" s="6"/>
      <c r="E27" s="6"/>
      <c r="F27" s="6"/>
      <c r="G27" s="6"/>
      <c r="H27" s="6"/>
      <c r="I27" s="6"/>
      <c r="J27" s="6"/>
      <c r="K27" s="6"/>
      <c r="L27" s="6"/>
      <c r="M27" s="6"/>
      <c r="N27" s="6"/>
      <c r="O27" s="6"/>
    </row>
  </sheetData>
  <pageMargins left="0.7" right="0.7" top="0.75" bottom="0.75" header="0.3" footer="0.3"/>
  <pageSetup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B4" sqref="B4:B7"/>
    </sheetView>
  </sheetViews>
  <sheetFormatPr defaultRowHeight="12.75" x14ac:dyDescent="0.2"/>
  <cols>
    <col min="1" max="1" width="29" bestFit="1" customWidth="1"/>
    <col min="10" max="10" width="9.85546875" bestFit="1" customWidth="1"/>
    <col min="11" max="11" width="14.42578125" bestFit="1" customWidth="1"/>
  </cols>
  <sheetData>
    <row r="1" spans="1:17" ht="15.75" x14ac:dyDescent="0.25">
      <c r="A1" s="8" t="s">
        <v>0</v>
      </c>
      <c r="B1" s="7"/>
      <c r="C1" s="7"/>
      <c r="D1" s="7"/>
      <c r="E1" s="3"/>
      <c r="F1" s="3"/>
      <c r="G1" s="3"/>
      <c r="H1" s="3"/>
      <c r="I1" s="3"/>
      <c r="J1" s="6"/>
    </row>
    <row r="2" spans="1:17" ht="15.75" x14ac:dyDescent="0.25">
      <c r="A2" s="3"/>
      <c r="B2" s="2"/>
      <c r="C2" s="2"/>
      <c r="D2" s="2"/>
      <c r="E2" s="2"/>
      <c r="F2" s="2"/>
      <c r="G2" s="2"/>
      <c r="H2" s="2"/>
      <c r="I2" s="2"/>
      <c r="J2" s="2"/>
    </row>
    <row r="3" spans="1:17" x14ac:dyDescent="0.2">
      <c r="A3" s="31"/>
      <c r="B3" s="32" t="s">
        <v>6</v>
      </c>
      <c r="C3" s="33" t="s">
        <v>7</v>
      </c>
      <c r="D3" s="33" t="s">
        <v>8</v>
      </c>
      <c r="E3" s="33" t="s">
        <v>9</v>
      </c>
      <c r="F3" s="33" t="s">
        <v>10</v>
      </c>
      <c r="G3" s="33" t="s">
        <v>11</v>
      </c>
      <c r="H3" s="34" t="s">
        <v>25</v>
      </c>
      <c r="I3" s="5"/>
      <c r="J3" s="5"/>
      <c r="K3" s="5"/>
      <c r="L3" s="5"/>
      <c r="M3" s="5"/>
      <c r="N3" s="5"/>
      <c r="O3" s="5"/>
      <c r="P3" s="5"/>
      <c r="Q3" s="5"/>
    </row>
    <row r="4" spans="1:17" x14ac:dyDescent="0.2">
      <c r="A4" s="37" t="s">
        <v>29</v>
      </c>
      <c r="B4" s="38">
        <f>'Pricing Score Calculation'!E5</f>
        <v>21.712120481927712</v>
      </c>
      <c r="C4" s="42">
        <v>12</v>
      </c>
      <c r="D4" s="42">
        <v>16</v>
      </c>
      <c r="E4" s="42">
        <v>5.6</v>
      </c>
      <c r="F4" s="42">
        <v>6</v>
      </c>
      <c r="G4" s="42">
        <v>7.2</v>
      </c>
      <c r="H4" s="35">
        <f>SUM(B4:G4)</f>
        <v>68.51212048192771</v>
      </c>
      <c r="I4" s="6"/>
      <c r="J4" s="6"/>
      <c r="K4" s="6"/>
      <c r="L4" s="6"/>
      <c r="M4" s="6"/>
      <c r="N4" s="6"/>
      <c r="O4" s="6"/>
      <c r="P4" s="6"/>
      <c r="Q4" s="6"/>
    </row>
    <row r="5" spans="1:17" x14ac:dyDescent="0.2">
      <c r="A5" s="37" t="s">
        <v>27</v>
      </c>
      <c r="B5" s="38">
        <f>'Pricing Score Calculation'!E6</f>
        <v>17.162914285714287</v>
      </c>
      <c r="C5" s="42">
        <v>12.8</v>
      </c>
      <c r="D5" s="42">
        <v>14.4</v>
      </c>
      <c r="E5" s="42">
        <v>7.6</v>
      </c>
      <c r="F5" s="42">
        <v>6</v>
      </c>
      <c r="G5" s="42">
        <v>7.6</v>
      </c>
      <c r="H5" s="35">
        <f t="shared" ref="H5:H7" si="0">SUM(B5:G5)</f>
        <v>65.562914285714285</v>
      </c>
      <c r="I5" s="6"/>
      <c r="J5" s="6"/>
      <c r="K5" s="6"/>
      <c r="L5" s="6"/>
      <c r="M5" s="6"/>
      <c r="N5" s="6"/>
      <c r="O5" s="6"/>
      <c r="P5" s="6"/>
      <c r="Q5" s="6"/>
    </row>
    <row r="6" spans="1:17" x14ac:dyDescent="0.2">
      <c r="A6" s="37" t="s">
        <v>30</v>
      </c>
      <c r="B6" s="38">
        <f>'Pricing Score Calculation'!E7</f>
        <v>30</v>
      </c>
      <c r="C6" s="42">
        <v>13.2</v>
      </c>
      <c r="D6" s="42">
        <v>12.8</v>
      </c>
      <c r="E6" s="42">
        <v>6.8</v>
      </c>
      <c r="F6" s="42">
        <v>6</v>
      </c>
      <c r="G6" s="42">
        <v>6</v>
      </c>
      <c r="H6" s="35">
        <f t="shared" si="0"/>
        <v>74.8</v>
      </c>
      <c r="I6" s="6"/>
      <c r="J6" s="6"/>
      <c r="K6" s="6"/>
      <c r="L6" s="6"/>
      <c r="M6" s="6"/>
      <c r="N6" s="6"/>
      <c r="O6" s="6"/>
      <c r="P6" s="6"/>
      <c r="Q6" s="6"/>
    </row>
    <row r="7" spans="1:17" x14ac:dyDescent="0.2">
      <c r="A7" s="37" t="s">
        <v>31</v>
      </c>
      <c r="B7" s="38">
        <f>'Pricing Score Calculation'!E8</f>
        <v>20.500235477199663</v>
      </c>
      <c r="C7" s="42">
        <v>13.2</v>
      </c>
      <c r="D7" s="42">
        <v>16</v>
      </c>
      <c r="E7" s="42">
        <v>8.8000000000000007</v>
      </c>
      <c r="F7" s="42">
        <v>6.2</v>
      </c>
      <c r="G7" s="42">
        <v>7.2</v>
      </c>
      <c r="H7" s="35">
        <f t="shared" si="0"/>
        <v>71.900235477199672</v>
      </c>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row r="17" spans="1:17" x14ac:dyDescent="0.2">
      <c r="A17" s="6"/>
      <c r="B17" s="6"/>
      <c r="C17" s="6"/>
      <c r="D17" s="6"/>
      <c r="E17" s="6"/>
      <c r="F17" s="6"/>
      <c r="G17" s="6"/>
      <c r="H17" s="6"/>
      <c r="I17" s="6"/>
      <c r="J17" s="6"/>
      <c r="K17" s="6"/>
      <c r="L17" s="6"/>
      <c r="M17" s="6"/>
      <c r="N17" s="6"/>
      <c r="O17" s="6"/>
      <c r="P17" s="6"/>
      <c r="Q17" s="6"/>
    </row>
    <row r="18" spans="1:17" x14ac:dyDescent="0.2">
      <c r="A18" s="6"/>
      <c r="B18" s="6"/>
      <c r="C18" s="6"/>
      <c r="D18" s="6"/>
      <c r="E18" s="6"/>
      <c r="F18" s="6"/>
      <c r="G18" s="6"/>
      <c r="H18" s="6"/>
      <c r="I18" s="6"/>
      <c r="J18" s="6"/>
      <c r="K18" s="6"/>
      <c r="L18" s="6"/>
      <c r="M18" s="6"/>
      <c r="N18" s="6"/>
      <c r="O18" s="6"/>
      <c r="P18" s="6"/>
      <c r="Q18" s="6"/>
    </row>
    <row r="19" spans="1:17" x14ac:dyDescent="0.2">
      <c r="A19" s="6"/>
      <c r="B19" s="6"/>
      <c r="C19" s="6"/>
      <c r="D19" s="6"/>
      <c r="E19" s="6"/>
      <c r="F19" s="6"/>
      <c r="G19" s="6"/>
      <c r="H19" s="6"/>
      <c r="I19" s="6"/>
      <c r="J19" s="6"/>
      <c r="K19" s="6"/>
      <c r="L19" s="6"/>
      <c r="M19" s="6"/>
      <c r="N19" s="6"/>
      <c r="O19" s="6"/>
      <c r="P19" s="6"/>
      <c r="Q19" s="6"/>
    </row>
    <row r="20" spans="1:17" x14ac:dyDescent="0.2">
      <c r="A20" s="6"/>
      <c r="B20" s="6"/>
      <c r="C20" s="6"/>
      <c r="D20" s="6"/>
      <c r="E20" s="6"/>
      <c r="F20" s="6"/>
      <c r="G20" s="6"/>
      <c r="H20" s="6"/>
      <c r="I20" s="6"/>
      <c r="J20" s="6"/>
      <c r="K20" s="6"/>
      <c r="L20" s="6"/>
      <c r="M20" s="6"/>
      <c r="N20" s="6"/>
      <c r="O20" s="6"/>
      <c r="P20" s="6"/>
      <c r="Q20" s="6"/>
    </row>
    <row r="21" spans="1:17" x14ac:dyDescent="0.2">
      <c r="A21" s="6"/>
      <c r="B21" s="6"/>
      <c r="C21" s="6"/>
      <c r="D21" s="6"/>
      <c r="E21" s="6"/>
      <c r="F21" s="6"/>
      <c r="G21" s="6"/>
      <c r="H21" s="6"/>
      <c r="I21" s="6"/>
      <c r="J21" s="6"/>
      <c r="K21" s="6"/>
      <c r="L21" s="6"/>
      <c r="M21" s="6"/>
      <c r="N21" s="6"/>
      <c r="O21" s="6"/>
      <c r="P21" s="6"/>
      <c r="Q21" s="6"/>
    </row>
    <row r="22" spans="1:17" x14ac:dyDescent="0.2">
      <c r="A22" s="6"/>
      <c r="B22" s="6"/>
      <c r="C22" s="6"/>
      <c r="D22" s="6"/>
      <c r="E22" s="6"/>
      <c r="F22" s="6"/>
      <c r="G22" s="6"/>
      <c r="H22" s="6"/>
      <c r="I22" s="6"/>
      <c r="J22" s="6"/>
      <c r="K22" s="6"/>
      <c r="L22" s="6"/>
      <c r="M22" s="6"/>
      <c r="N22" s="6"/>
      <c r="O22" s="6"/>
      <c r="P22" s="6"/>
      <c r="Q22" s="6"/>
    </row>
    <row r="23" spans="1:17" x14ac:dyDescent="0.2">
      <c r="A23" s="6"/>
      <c r="B23" s="6"/>
      <c r="C23" s="6"/>
      <c r="D23" s="6"/>
      <c r="E23" s="6"/>
      <c r="F23" s="6"/>
      <c r="G23" s="6"/>
      <c r="H23" s="6"/>
      <c r="I23" s="6"/>
      <c r="J23" s="6"/>
      <c r="K23" s="6"/>
      <c r="L23" s="6"/>
      <c r="M23" s="6"/>
      <c r="N23" s="6"/>
      <c r="O23" s="6"/>
      <c r="P23" s="6"/>
      <c r="Q23" s="6"/>
    </row>
    <row r="24" spans="1:17" x14ac:dyDescent="0.2">
      <c r="A24" s="6"/>
      <c r="B24" s="6"/>
      <c r="C24" s="6"/>
      <c r="D24" s="6"/>
      <c r="E24" s="6"/>
      <c r="F24" s="6"/>
      <c r="G24" s="6"/>
      <c r="H24" s="6"/>
      <c r="I24" s="6"/>
      <c r="J24" s="6"/>
      <c r="K24" s="6"/>
      <c r="L24" s="6"/>
      <c r="M24" s="6"/>
      <c r="N24" s="6"/>
      <c r="O24" s="6"/>
      <c r="P24" s="6"/>
      <c r="Q24" s="6"/>
    </row>
    <row r="25" spans="1:17" x14ac:dyDescent="0.2">
      <c r="A25" s="6"/>
      <c r="B25" s="6"/>
      <c r="C25" s="6"/>
      <c r="D25" s="6"/>
      <c r="E25" s="6"/>
      <c r="F25" s="6"/>
      <c r="G25" s="6"/>
      <c r="H25" s="6"/>
      <c r="I25" s="6"/>
      <c r="J25" s="6"/>
      <c r="K25" s="6"/>
      <c r="L25" s="6"/>
      <c r="M25" s="6"/>
      <c r="N25" s="6"/>
      <c r="O25" s="6"/>
      <c r="P25" s="6"/>
      <c r="Q25" s="6"/>
    </row>
    <row r="26" spans="1:17" x14ac:dyDescent="0.2">
      <c r="A26" s="6"/>
      <c r="B26" s="6"/>
      <c r="C26" s="6"/>
      <c r="D26" s="6"/>
      <c r="E26" s="6"/>
      <c r="F26" s="6"/>
      <c r="G26" s="6"/>
      <c r="H26" s="6"/>
      <c r="I26" s="6"/>
      <c r="J26" s="6"/>
      <c r="K26" s="6"/>
      <c r="L26" s="6"/>
      <c r="M26" s="6"/>
      <c r="N26" s="6"/>
      <c r="O26" s="6"/>
      <c r="P26" s="6"/>
      <c r="Q26" s="6"/>
    </row>
    <row r="27" spans="1:17" x14ac:dyDescent="0.2">
      <c r="A27" s="6"/>
      <c r="B27" s="6"/>
      <c r="C27" s="6"/>
      <c r="D27" s="6"/>
      <c r="E27" s="6"/>
      <c r="F27" s="6"/>
      <c r="G27" s="6"/>
      <c r="H27" s="6"/>
      <c r="I27" s="6"/>
      <c r="J27" s="6"/>
      <c r="K27" s="6"/>
      <c r="L27" s="6"/>
      <c r="M27" s="6"/>
      <c r="N27" s="6"/>
      <c r="O27" s="6"/>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7"/>
  <sheetViews>
    <sheetView workbookViewId="0">
      <selection activeCell="E40" sqref="E40"/>
    </sheetView>
  </sheetViews>
  <sheetFormatPr defaultRowHeight="12.75" x14ac:dyDescent="0.2"/>
  <cols>
    <col min="1" max="1" width="29" bestFit="1" customWidth="1"/>
    <col min="10" max="10" width="9.85546875" bestFit="1" customWidth="1"/>
    <col min="11" max="11" width="14.42578125" bestFit="1" customWidth="1"/>
  </cols>
  <sheetData>
    <row r="1" spans="1:17" ht="15.75" x14ac:dyDescent="0.25">
      <c r="A1" s="8" t="s">
        <v>0</v>
      </c>
      <c r="B1" s="7"/>
      <c r="C1" s="7"/>
      <c r="D1" s="7"/>
      <c r="E1" s="3"/>
      <c r="F1" s="3"/>
      <c r="G1" s="3"/>
      <c r="H1" s="3"/>
      <c r="I1" s="3"/>
      <c r="J1" s="6"/>
    </row>
    <row r="2" spans="1:17" ht="15.75" x14ac:dyDescent="0.25">
      <c r="A2" s="3"/>
      <c r="B2" s="2"/>
      <c r="C2" s="2"/>
      <c r="D2" s="2"/>
      <c r="E2" s="2"/>
      <c r="F2" s="2"/>
      <c r="G2" s="2"/>
      <c r="H2" s="2"/>
      <c r="I2" s="2"/>
      <c r="J2" s="2"/>
    </row>
    <row r="3" spans="1:17" x14ac:dyDescent="0.2">
      <c r="A3" s="31"/>
      <c r="B3" s="32" t="s">
        <v>6</v>
      </c>
      <c r="C3" s="33" t="s">
        <v>7</v>
      </c>
      <c r="D3" s="33" t="s">
        <v>8</v>
      </c>
      <c r="E3" s="33" t="s">
        <v>9</v>
      </c>
      <c r="F3" s="33" t="s">
        <v>10</v>
      </c>
      <c r="G3" s="33" t="s">
        <v>11</v>
      </c>
      <c r="H3" s="34" t="s">
        <v>25</v>
      </c>
      <c r="I3" s="5"/>
      <c r="J3" s="5"/>
      <c r="K3" s="5"/>
      <c r="L3" s="5"/>
      <c r="M3" s="5"/>
      <c r="N3" s="5"/>
      <c r="O3" s="5"/>
      <c r="P3" s="5"/>
      <c r="Q3" s="5"/>
    </row>
    <row r="4" spans="1:17" x14ac:dyDescent="0.2">
      <c r="A4" s="37" t="s">
        <v>29</v>
      </c>
      <c r="B4" s="38">
        <f>'Pricing Score Calculation'!E5</f>
        <v>21.712120481927712</v>
      </c>
      <c r="C4" s="43">
        <v>17.600000000000001</v>
      </c>
      <c r="D4" s="43">
        <v>17.600000000000001</v>
      </c>
      <c r="E4" s="43">
        <v>8.8000000000000007</v>
      </c>
      <c r="F4" s="43">
        <v>8.8000000000000007</v>
      </c>
      <c r="G4" s="43">
        <v>8</v>
      </c>
      <c r="H4" s="35">
        <f>SUM(B4:G4)</f>
        <v>82.51212048192771</v>
      </c>
      <c r="I4" s="6"/>
      <c r="J4" s="6"/>
      <c r="K4" s="6"/>
      <c r="L4" s="6"/>
      <c r="M4" s="6"/>
      <c r="N4" s="6"/>
      <c r="O4" s="6"/>
      <c r="P4" s="6"/>
      <c r="Q4" s="6"/>
    </row>
    <row r="5" spans="1:17" x14ac:dyDescent="0.2">
      <c r="A5" s="37" t="s">
        <v>27</v>
      </c>
      <c r="B5" s="38">
        <f>'Pricing Score Calculation'!E6</f>
        <v>17.162914285714287</v>
      </c>
      <c r="C5" s="43">
        <v>17</v>
      </c>
      <c r="D5" s="43">
        <v>16</v>
      </c>
      <c r="E5" s="43">
        <v>8</v>
      </c>
      <c r="F5" s="43">
        <v>8.5</v>
      </c>
      <c r="G5" s="43">
        <v>8</v>
      </c>
      <c r="H5" s="35">
        <f t="shared" ref="H5:H7" si="0">SUM(B5:G5)</f>
        <v>74.662914285714294</v>
      </c>
      <c r="I5" s="6"/>
      <c r="J5" s="6"/>
      <c r="K5" s="6"/>
      <c r="L5" s="6"/>
      <c r="M5" s="6"/>
      <c r="N5" s="6"/>
      <c r="O5" s="6"/>
      <c r="P5" s="6"/>
      <c r="Q5" s="6"/>
    </row>
    <row r="6" spans="1:17" x14ac:dyDescent="0.2">
      <c r="A6" s="37" t="s">
        <v>30</v>
      </c>
      <c r="B6" s="38">
        <f>'Pricing Score Calculation'!E7</f>
        <v>30</v>
      </c>
      <c r="C6" s="43">
        <v>5.6</v>
      </c>
      <c r="D6" s="43">
        <v>4</v>
      </c>
      <c r="E6" s="43">
        <v>0</v>
      </c>
      <c r="F6" s="43">
        <v>7</v>
      </c>
      <c r="G6" s="43">
        <v>8</v>
      </c>
      <c r="H6" s="35">
        <f t="shared" si="0"/>
        <v>54.6</v>
      </c>
      <c r="I6" s="6"/>
      <c r="J6" s="6"/>
      <c r="K6" s="6"/>
      <c r="L6" s="6"/>
      <c r="M6" s="6"/>
      <c r="N6" s="6"/>
      <c r="O6" s="6"/>
      <c r="P6" s="6"/>
      <c r="Q6" s="6"/>
    </row>
    <row r="7" spans="1:17" x14ac:dyDescent="0.2">
      <c r="A7" s="37" t="s">
        <v>31</v>
      </c>
      <c r="B7" s="38">
        <f>'Pricing Score Calculation'!E8</f>
        <v>20.500235477199663</v>
      </c>
      <c r="C7" s="43">
        <v>14</v>
      </c>
      <c r="D7" s="43">
        <v>14</v>
      </c>
      <c r="E7" s="43">
        <v>4.8</v>
      </c>
      <c r="F7" s="43">
        <v>2.8</v>
      </c>
      <c r="G7" s="43">
        <v>8</v>
      </c>
      <c r="H7" s="35">
        <f t="shared" si="0"/>
        <v>64.100235477199661</v>
      </c>
      <c r="I7" s="6"/>
      <c r="J7" s="6"/>
      <c r="K7" s="6"/>
      <c r="L7" s="6"/>
      <c r="M7" s="6"/>
      <c r="N7" s="6"/>
      <c r="O7" s="6"/>
      <c r="P7" s="6"/>
      <c r="Q7" s="6"/>
    </row>
    <row r="8" spans="1:17" x14ac:dyDescent="0.2">
      <c r="A8" s="6"/>
      <c r="B8" s="6"/>
      <c r="C8" s="6"/>
      <c r="D8" s="6"/>
      <c r="E8" s="6"/>
      <c r="F8" s="6"/>
      <c r="G8" s="6"/>
      <c r="H8" s="6"/>
      <c r="I8" s="6"/>
      <c r="J8" s="6"/>
      <c r="K8" s="6"/>
      <c r="L8" s="6"/>
      <c r="M8" s="6"/>
      <c r="N8" s="6"/>
      <c r="O8" s="6"/>
      <c r="P8" s="6"/>
      <c r="Q8" s="6"/>
    </row>
    <row r="9" spans="1:17" x14ac:dyDescent="0.2">
      <c r="A9" s="6"/>
      <c r="B9" s="6"/>
      <c r="C9" s="6"/>
      <c r="D9" s="6"/>
      <c r="E9" s="6"/>
      <c r="F9" s="6"/>
      <c r="G9" s="6"/>
      <c r="H9" s="6"/>
      <c r="I9" s="6"/>
      <c r="J9" s="6"/>
      <c r="K9" s="6"/>
      <c r="L9" s="6"/>
      <c r="M9" s="6"/>
      <c r="N9" s="6"/>
      <c r="O9" s="6"/>
      <c r="P9" s="6"/>
      <c r="Q9" s="6"/>
    </row>
    <row r="10" spans="1:17" x14ac:dyDescent="0.2">
      <c r="A10" s="6"/>
      <c r="B10" s="6"/>
      <c r="C10" s="6"/>
      <c r="D10" s="6"/>
      <c r="E10" s="6"/>
      <c r="F10" s="6"/>
      <c r="G10" s="6"/>
      <c r="H10" s="6"/>
      <c r="I10" s="6"/>
      <c r="J10" s="6"/>
      <c r="K10" s="6"/>
      <c r="L10" s="6"/>
      <c r="M10" s="6"/>
      <c r="N10" s="6"/>
      <c r="O10" s="6"/>
      <c r="P10" s="6"/>
      <c r="Q10" s="6"/>
    </row>
    <row r="11" spans="1:17" x14ac:dyDescent="0.2">
      <c r="A11" s="6"/>
      <c r="B11" s="6"/>
      <c r="C11" s="6"/>
      <c r="D11" s="6"/>
      <c r="E11" s="6"/>
      <c r="F11" s="6"/>
      <c r="G11" s="6"/>
      <c r="H11" s="6"/>
      <c r="I11" s="6"/>
      <c r="J11" s="6"/>
      <c r="K11" s="6"/>
      <c r="L11" s="6"/>
      <c r="M11" s="6"/>
      <c r="N11" s="6"/>
      <c r="O11" s="6"/>
      <c r="P11" s="6"/>
      <c r="Q11" s="6"/>
    </row>
    <row r="12" spans="1:17" x14ac:dyDescent="0.2">
      <c r="A12" s="6"/>
      <c r="B12" s="6"/>
      <c r="C12" s="6"/>
      <c r="D12" s="6"/>
      <c r="E12" s="6"/>
      <c r="F12" s="6"/>
      <c r="G12" s="6"/>
      <c r="H12" s="6"/>
      <c r="I12" s="6"/>
      <c r="J12" s="6"/>
      <c r="K12" s="6"/>
      <c r="L12" s="6"/>
      <c r="M12" s="6"/>
      <c r="N12" s="6"/>
      <c r="O12" s="6"/>
      <c r="P12" s="6"/>
      <c r="Q12" s="6"/>
    </row>
    <row r="13" spans="1:17" x14ac:dyDescent="0.2">
      <c r="A13" s="6"/>
      <c r="B13" s="6"/>
      <c r="C13" s="6"/>
      <c r="D13" s="6"/>
      <c r="E13" s="6"/>
      <c r="F13" s="6"/>
      <c r="G13" s="6"/>
      <c r="H13" s="6"/>
      <c r="I13" s="6"/>
      <c r="J13" s="6"/>
      <c r="K13" s="6"/>
      <c r="L13" s="6"/>
      <c r="M13" s="6"/>
      <c r="N13" s="6"/>
      <c r="O13" s="6"/>
      <c r="P13" s="6"/>
      <c r="Q13" s="6"/>
    </row>
    <row r="14" spans="1:17" x14ac:dyDescent="0.2">
      <c r="A14" s="6"/>
      <c r="B14" s="6"/>
      <c r="C14" s="6"/>
      <c r="D14" s="6"/>
      <c r="E14" s="6"/>
      <c r="F14" s="6"/>
      <c r="G14" s="6"/>
      <c r="H14" s="6"/>
      <c r="I14" s="6"/>
      <c r="J14" s="6"/>
      <c r="K14" s="6"/>
      <c r="L14" s="6"/>
      <c r="M14" s="6"/>
      <c r="N14" s="6"/>
      <c r="O14" s="6"/>
      <c r="P14" s="6"/>
      <c r="Q14" s="6"/>
    </row>
    <row r="15" spans="1:17" x14ac:dyDescent="0.2">
      <c r="A15" s="6"/>
      <c r="B15" s="6"/>
      <c r="C15" s="6"/>
      <c r="D15" s="6"/>
      <c r="E15" s="6"/>
      <c r="F15" s="6"/>
      <c r="G15" s="6"/>
      <c r="H15" s="6"/>
      <c r="I15" s="6"/>
      <c r="J15" s="6"/>
      <c r="K15" s="6"/>
      <c r="L15" s="6"/>
      <c r="M15" s="6"/>
      <c r="N15" s="6"/>
      <c r="O15" s="6"/>
      <c r="P15" s="6"/>
      <c r="Q15" s="6"/>
    </row>
    <row r="16" spans="1:17" x14ac:dyDescent="0.2">
      <c r="A16" s="6"/>
      <c r="B16" s="6"/>
      <c r="C16" s="6"/>
      <c r="D16" s="6"/>
      <c r="E16" s="6"/>
      <c r="F16" s="6"/>
      <c r="G16" s="6"/>
      <c r="H16" s="6"/>
      <c r="I16" s="6"/>
      <c r="J16" s="6"/>
      <c r="K16" s="6"/>
      <c r="L16" s="6"/>
      <c r="M16" s="6"/>
      <c r="N16" s="6"/>
      <c r="O16" s="6"/>
      <c r="P16" s="6"/>
      <c r="Q16" s="6"/>
    </row>
    <row r="17" spans="1:17" x14ac:dyDescent="0.2">
      <c r="A17" s="6"/>
      <c r="B17" s="6"/>
      <c r="C17" s="6"/>
      <c r="D17" s="6"/>
      <c r="E17" s="6"/>
      <c r="F17" s="6"/>
      <c r="G17" s="6"/>
      <c r="H17" s="6"/>
      <c r="I17" s="6"/>
      <c r="J17" s="6"/>
      <c r="K17" s="6"/>
      <c r="L17" s="6"/>
      <c r="M17" s="6"/>
      <c r="N17" s="6"/>
      <c r="O17" s="6"/>
      <c r="P17" s="6"/>
      <c r="Q17" s="6"/>
    </row>
    <row r="18" spans="1:17" x14ac:dyDescent="0.2">
      <c r="A18" s="6"/>
      <c r="B18" s="6"/>
      <c r="C18" s="6"/>
      <c r="D18" s="6"/>
      <c r="E18" s="6"/>
      <c r="F18" s="6"/>
      <c r="G18" s="6"/>
      <c r="H18" s="6"/>
      <c r="I18" s="6"/>
      <c r="J18" s="6"/>
      <c r="K18" s="6"/>
      <c r="L18" s="6"/>
      <c r="M18" s="6"/>
      <c r="N18" s="6"/>
      <c r="O18" s="6"/>
      <c r="P18" s="6"/>
      <c r="Q18" s="6"/>
    </row>
    <row r="19" spans="1:17" x14ac:dyDescent="0.2">
      <c r="A19" s="6"/>
      <c r="B19" s="6"/>
      <c r="C19" s="6"/>
      <c r="D19" s="6"/>
      <c r="E19" s="6"/>
      <c r="F19" s="6"/>
      <c r="G19" s="6"/>
      <c r="H19" s="6"/>
      <c r="I19" s="6"/>
      <c r="J19" s="6"/>
      <c r="K19" s="6"/>
      <c r="L19" s="6"/>
      <c r="M19" s="6"/>
      <c r="N19" s="6"/>
      <c r="O19" s="6"/>
      <c r="P19" s="6"/>
      <c r="Q19" s="6"/>
    </row>
    <row r="20" spans="1:17" x14ac:dyDescent="0.2">
      <c r="A20" s="6"/>
      <c r="B20" s="6"/>
      <c r="C20" s="6"/>
      <c r="D20" s="6"/>
      <c r="E20" s="6"/>
      <c r="F20" s="6"/>
      <c r="G20" s="6"/>
      <c r="H20" s="6"/>
      <c r="I20" s="6"/>
      <c r="J20" s="6"/>
      <c r="K20" s="6"/>
      <c r="L20" s="6"/>
      <c r="M20" s="6"/>
      <c r="N20" s="6"/>
      <c r="O20" s="6"/>
      <c r="P20" s="6"/>
      <c r="Q20" s="6"/>
    </row>
    <row r="21" spans="1:17" x14ac:dyDescent="0.2">
      <c r="A21" s="6"/>
      <c r="B21" s="6"/>
      <c r="C21" s="6"/>
      <c r="D21" s="6"/>
      <c r="E21" s="6"/>
      <c r="F21" s="6"/>
      <c r="G21" s="6"/>
      <c r="H21" s="6"/>
      <c r="I21" s="6"/>
      <c r="J21" s="6"/>
      <c r="K21" s="6"/>
      <c r="L21" s="6"/>
      <c r="M21" s="6"/>
      <c r="N21" s="6"/>
      <c r="O21" s="6"/>
      <c r="P21" s="6"/>
      <c r="Q21" s="6"/>
    </row>
    <row r="22" spans="1:17" x14ac:dyDescent="0.2">
      <c r="A22" s="6"/>
      <c r="B22" s="6"/>
      <c r="C22" s="6"/>
      <c r="D22" s="6"/>
      <c r="E22" s="6"/>
      <c r="F22" s="6"/>
      <c r="G22" s="6"/>
      <c r="H22" s="6"/>
      <c r="I22" s="6"/>
      <c r="J22" s="6"/>
      <c r="K22" s="6"/>
      <c r="L22" s="6"/>
      <c r="M22" s="6"/>
      <c r="N22" s="6"/>
      <c r="O22" s="6"/>
      <c r="P22" s="6"/>
      <c r="Q22" s="6"/>
    </row>
    <row r="23" spans="1:17" x14ac:dyDescent="0.2">
      <c r="A23" s="6"/>
      <c r="B23" s="6"/>
      <c r="C23" s="6"/>
      <c r="D23" s="6"/>
      <c r="E23" s="6"/>
      <c r="F23" s="6"/>
      <c r="G23" s="6"/>
      <c r="H23" s="6"/>
      <c r="I23" s="6"/>
      <c r="J23" s="6"/>
      <c r="K23" s="6"/>
      <c r="L23" s="6"/>
      <c r="M23" s="6"/>
      <c r="N23" s="6"/>
      <c r="O23" s="6"/>
      <c r="P23" s="6"/>
      <c r="Q23" s="6"/>
    </row>
    <row r="24" spans="1:17" x14ac:dyDescent="0.2">
      <c r="A24" s="6"/>
      <c r="B24" s="6"/>
      <c r="C24" s="6"/>
      <c r="D24" s="6"/>
      <c r="E24" s="6"/>
      <c r="F24" s="6"/>
      <c r="G24" s="6"/>
      <c r="H24" s="6"/>
      <c r="I24" s="6"/>
      <c r="J24" s="6"/>
      <c r="K24" s="6"/>
      <c r="L24" s="6"/>
      <c r="M24" s="6"/>
      <c r="N24" s="6"/>
      <c r="O24" s="6"/>
      <c r="P24" s="6"/>
      <c r="Q24" s="6"/>
    </row>
    <row r="25" spans="1:17" x14ac:dyDescent="0.2">
      <c r="A25" s="6"/>
      <c r="B25" s="6"/>
      <c r="C25" s="6"/>
      <c r="D25" s="6"/>
      <c r="E25" s="6"/>
      <c r="F25" s="6"/>
      <c r="G25" s="6"/>
      <c r="H25" s="6"/>
      <c r="I25" s="6"/>
      <c r="J25" s="6"/>
      <c r="K25" s="6"/>
      <c r="L25" s="6"/>
      <c r="M25" s="6"/>
      <c r="N25" s="6"/>
      <c r="O25" s="6"/>
      <c r="P25" s="6"/>
      <c r="Q25" s="6"/>
    </row>
    <row r="26" spans="1:17" x14ac:dyDescent="0.2">
      <c r="A26" s="6"/>
      <c r="B26" s="6"/>
      <c r="C26" s="6"/>
      <c r="D26" s="6"/>
      <c r="E26" s="6"/>
      <c r="F26" s="6"/>
      <c r="G26" s="6"/>
      <c r="H26" s="6"/>
      <c r="I26" s="6"/>
      <c r="J26" s="6"/>
      <c r="K26" s="6"/>
      <c r="L26" s="6"/>
      <c r="M26" s="6"/>
      <c r="N26" s="6"/>
      <c r="O26" s="6"/>
      <c r="P26" s="6"/>
      <c r="Q26" s="6"/>
    </row>
    <row r="27" spans="1:17" x14ac:dyDescent="0.2">
      <c r="A27" s="6"/>
      <c r="B27" s="6"/>
      <c r="C27" s="6"/>
      <c r="D27" s="6"/>
      <c r="E27" s="6"/>
      <c r="F27" s="6"/>
      <c r="G27" s="6"/>
      <c r="H27" s="6"/>
      <c r="I27" s="6"/>
      <c r="J27" s="6"/>
      <c r="K27" s="6"/>
      <c r="L27" s="6"/>
      <c r="M27" s="6"/>
      <c r="N27" s="6"/>
      <c r="O27" s="6"/>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P8"/>
  <sheetViews>
    <sheetView workbookViewId="0">
      <selection activeCell="F34" sqref="F34"/>
    </sheetView>
  </sheetViews>
  <sheetFormatPr defaultColWidth="9.140625" defaultRowHeight="12.75" x14ac:dyDescent="0.2"/>
  <cols>
    <col min="1" max="1" width="36.140625" style="6" customWidth="1"/>
    <col min="2" max="2" width="23.5703125" style="6" customWidth="1"/>
    <col min="3" max="5" width="13.28515625" style="6" customWidth="1"/>
    <col min="6" max="6" width="16.85546875" style="6" customWidth="1"/>
    <col min="7" max="16384" width="9.140625" style="6"/>
  </cols>
  <sheetData>
    <row r="1" spans="1:16" ht="24" customHeight="1" thickBot="1" x14ac:dyDescent="0.25">
      <c r="A1" s="57" t="s">
        <v>23</v>
      </c>
      <c r="B1" s="57"/>
      <c r="C1" s="27"/>
      <c r="D1" s="27"/>
      <c r="E1" s="27"/>
    </row>
    <row r="2" spans="1:16" x14ac:dyDescent="0.2">
      <c r="A2" s="59" t="s">
        <v>17</v>
      </c>
      <c r="B2" s="62" t="s">
        <v>18</v>
      </c>
      <c r="C2" s="65" t="s">
        <v>21</v>
      </c>
      <c r="D2" s="65" t="s">
        <v>19</v>
      </c>
      <c r="E2" s="65" t="s">
        <v>20</v>
      </c>
      <c r="G2" s="58" t="s">
        <v>26</v>
      </c>
      <c r="H2" s="58"/>
      <c r="I2" s="58"/>
      <c r="J2" s="58"/>
      <c r="K2" s="58"/>
      <c r="L2" s="58"/>
      <c r="M2" s="58"/>
      <c r="N2" s="58"/>
      <c r="O2" s="58"/>
      <c r="P2" s="58"/>
    </row>
    <row r="3" spans="1:16" x14ac:dyDescent="0.2">
      <c r="A3" s="60"/>
      <c r="B3" s="63"/>
      <c r="C3" s="66"/>
      <c r="D3" s="66"/>
      <c r="E3" s="66"/>
      <c r="G3" s="58"/>
      <c r="H3" s="58"/>
      <c r="I3" s="58"/>
      <c r="J3" s="58"/>
      <c r="K3" s="58"/>
      <c r="L3" s="58"/>
      <c r="M3" s="58"/>
      <c r="N3" s="58"/>
      <c r="O3" s="58"/>
      <c r="P3" s="58"/>
    </row>
    <row r="4" spans="1:16" ht="13.5" thickBot="1" x14ac:dyDescent="0.25">
      <c r="A4" s="61"/>
      <c r="B4" s="64"/>
      <c r="C4" s="67"/>
      <c r="D4" s="67"/>
      <c r="E4" s="67"/>
      <c r="G4" s="58"/>
      <c r="H4" s="58"/>
      <c r="I4" s="58"/>
      <c r="J4" s="58"/>
      <c r="K4" s="58"/>
      <c r="L4" s="58"/>
      <c r="M4" s="58"/>
      <c r="N4" s="58"/>
      <c r="O4" s="58"/>
      <c r="P4" s="58"/>
    </row>
    <row r="5" spans="1:16" x14ac:dyDescent="0.2">
      <c r="A5" s="30" t="str">
        <f>'Evaluator 1'!A4</f>
        <v>American Parking Control</v>
      </c>
      <c r="B5" s="28">
        <v>415000</v>
      </c>
      <c r="C5" s="52">
        <v>30</v>
      </c>
      <c r="D5" s="55">
        <f>MIN(B5:B8)</f>
        <v>300351</v>
      </c>
      <c r="E5" s="22">
        <f>$C$5*($D$5/B5)</f>
        <v>21.712120481927712</v>
      </c>
    </row>
    <row r="6" spans="1:16" x14ac:dyDescent="0.2">
      <c r="A6" s="37" t="str">
        <f>'Evaluator 1'!A5</f>
        <v>CMC</v>
      </c>
      <c r="B6" s="28">
        <v>525000</v>
      </c>
      <c r="C6" s="53"/>
      <c r="D6" s="56"/>
      <c r="E6" s="22">
        <f t="shared" ref="E6:E7" si="0">$C$5*($D$5/B6)</f>
        <v>17.162914285714287</v>
      </c>
    </row>
    <row r="7" spans="1:16" x14ac:dyDescent="0.2">
      <c r="A7" s="37" t="str">
        <f>'Evaluator 1'!A6</f>
        <v>Corestone</v>
      </c>
      <c r="B7" s="28">
        <v>300351</v>
      </c>
      <c r="C7" s="53"/>
      <c r="D7" s="56"/>
      <c r="E7" s="22">
        <f t="shared" si="0"/>
        <v>30</v>
      </c>
    </row>
    <row r="8" spans="1:16" x14ac:dyDescent="0.2">
      <c r="A8" s="37" t="str">
        <f>'Evaluator 1'!A7</f>
        <v>Enterprise Commercial Paving</v>
      </c>
      <c r="B8" s="28">
        <v>439533</v>
      </c>
      <c r="C8" s="54"/>
      <c r="D8" s="54"/>
      <c r="E8" s="22">
        <f>$C$5*($D$5/B8)</f>
        <v>20.500235477199663</v>
      </c>
    </row>
  </sheetData>
  <mergeCells count="9">
    <mergeCell ref="C5:C8"/>
    <mergeCell ref="D5:D8"/>
    <mergeCell ref="A1:B1"/>
    <mergeCell ref="G2:P4"/>
    <mergeCell ref="A2:A4"/>
    <mergeCell ref="B2:B4"/>
    <mergeCell ref="C2:C4"/>
    <mergeCell ref="D2:D4"/>
    <mergeCell ref="E2:E4"/>
  </mergeCells>
  <pageMargins left="0.7" right="0.7" top="0.75" bottom="0.75" header="0.3" footer="0.3"/>
  <pageSetup orientation="portrait" verticalDpi="1200"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13"/>
  <sheetViews>
    <sheetView workbookViewId="0">
      <selection activeCell="C15" sqref="C15"/>
    </sheetView>
  </sheetViews>
  <sheetFormatPr defaultColWidth="9.140625" defaultRowHeight="15" x14ac:dyDescent="0.2"/>
  <cols>
    <col min="1" max="1" width="33" style="11" customWidth="1"/>
    <col min="2" max="3" width="7" style="11" bestFit="1" customWidth="1"/>
    <col min="4" max="6" width="7.7109375" style="11" customWidth="1"/>
    <col min="7" max="7" width="8.85546875" style="11" customWidth="1"/>
    <col min="8" max="8" width="7.5703125" style="11" customWidth="1"/>
    <col min="9" max="9" width="8.28515625" style="11" customWidth="1"/>
    <col min="10" max="13" width="4.140625" style="11" bestFit="1" customWidth="1"/>
    <col min="14" max="14" width="4.140625" style="11" customWidth="1"/>
    <col min="15" max="15" width="7.140625" style="11" bestFit="1" customWidth="1"/>
    <col min="16" max="16384" width="9.140625" style="11"/>
  </cols>
  <sheetData>
    <row r="1" spans="1:16" ht="15.75" x14ac:dyDescent="0.25">
      <c r="A1" s="9" t="s">
        <v>12</v>
      </c>
      <c r="B1" s="10"/>
      <c r="C1" s="9"/>
      <c r="D1" s="9"/>
      <c r="E1" s="9"/>
      <c r="F1" s="9"/>
      <c r="G1" s="9"/>
      <c r="H1" s="9"/>
    </row>
    <row r="2" spans="1:16" ht="6" customHeight="1" x14ac:dyDescent="0.25">
      <c r="A2" s="9"/>
      <c r="B2" s="10"/>
      <c r="C2" s="9"/>
      <c r="D2" s="9"/>
      <c r="E2" s="9"/>
      <c r="F2" s="9"/>
      <c r="G2" s="9"/>
      <c r="H2" s="9"/>
    </row>
    <row r="3" spans="1:16" ht="15.75" x14ac:dyDescent="0.25">
      <c r="A3" s="68" t="s">
        <v>28</v>
      </c>
      <c r="B3" s="68"/>
      <c r="C3" s="68"/>
      <c r="D3" s="68"/>
      <c r="E3" s="68"/>
      <c r="F3" s="68"/>
      <c r="G3" s="68"/>
      <c r="H3" s="68"/>
    </row>
    <row r="4" spans="1:16" x14ac:dyDescent="0.2">
      <c r="A4" s="10"/>
      <c r="B4" s="10"/>
      <c r="C4" s="10"/>
      <c r="D4" s="10"/>
      <c r="E4" s="10"/>
      <c r="F4" s="10"/>
      <c r="G4" s="12"/>
      <c r="H4" s="12"/>
    </row>
    <row r="5" spans="1:16" ht="15.75" x14ac:dyDescent="0.25">
      <c r="G5" s="21" t="s">
        <v>22</v>
      </c>
      <c r="H5" s="13"/>
      <c r="I5" s="21"/>
      <c r="J5" s="13"/>
      <c r="O5" s="69" t="s">
        <v>15</v>
      </c>
      <c r="P5" s="69"/>
    </row>
    <row r="6" spans="1:16" s="16" customFormat="1" ht="135" customHeight="1" x14ac:dyDescent="0.2">
      <c r="A6" s="14"/>
      <c r="B6" s="15" t="s">
        <v>1</v>
      </c>
      <c r="C6" s="15" t="s">
        <v>2</v>
      </c>
      <c r="D6" s="15" t="s">
        <v>3</v>
      </c>
      <c r="E6" s="15" t="s">
        <v>4</v>
      </c>
      <c r="F6" s="15" t="s">
        <v>5</v>
      </c>
      <c r="G6" s="24" t="s">
        <v>16</v>
      </c>
      <c r="I6" s="11"/>
      <c r="J6" s="15" t="str">
        <f>B6</f>
        <v>Evaluator 1</v>
      </c>
      <c r="K6" s="15" t="str">
        <f>C6</f>
        <v>Evaluator 2</v>
      </c>
      <c r="L6" s="15" t="str">
        <f>D6</f>
        <v>Evaluator 3</v>
      </c>
      <c r="M6" s="15" t="str">
        <f>E6</f>
        <v>Evaluator 4</v>
      </c>
      <c r="N6" s="15" t="str">
        <f>F6</f>
        <v>Evaluator 5</v>
      </c>
      <c r="O6" s="24" t="s">
        <v>24</v>
      </c>
      <c r="P6" s="20" t="s">
        <v>14</v>
      </c>
    </row>
    <row r="7" spans="1:16" s="51" customFormat="1" ht="16.5" customHeight="1" x14ac:dyDescent="0.2">
      <c r="A7" s="44" t="str">
        <f>'Evaluator 1'!A4:A4</f>
        <v>American Parking Control</v>
      </c>
      <c r="B7" s="45">
        <f>'Evaluator 1'!H4</f>
        <v>73.712120481927712</v>
      </c>
      <c r="C7" s="45">
        <f>'Evaluator 2'!H4</f>
        <v>80.312120481927721</v>
      </c>
      <c r="D7" s="45">
        <f>'Evaluator 3'!H4</f>
        <v>77.712120481927712</v>
      </c>
      <c r="E7" s="45">
        <f>'Evaluator 4'!H4</f>
        <v>68.51212048192771</v>
      </c>
      <c r="F7" s="45">
        <f>'Evaluator 5'!H4</f>
        <v>82.51212048192771</v>
      </c>
      <c r="G7" s="46">
        <f>AVERAGE(B7:F7)</f>
        <v>76.552120481927716</v>
      </c>
      <c r="H7" s="47"/>
      <c r="I7" s="47"/>
      <c r="J7" s="48">
        <f>RANK(B7,$B$7:$B$10,0)</f>
        <v>1</v>
      </c>
      <c r="K7" s="48">
        <f>RANK(C7,$C$7:$C$10,0)</f>
        <v>2</v>
      </c>
      <c r="L7" s="48">
        <f>RANK(D7,$D$7:$D$10,0)</f>
        <v>2</v>
      </c>
      <c r="M7" s="48">
        <f>RANK(E7,$E$7:$E$10,0)</f>
        <v>3</v>
      </c>
      <c r="N7" s="48">
        <f>RANK(F7,$F$7:$F$10,0)</f>
        <v>1</v>
      </c>
      <c r="O7" s="49">
        <f>AVERAGE(J7:N7)</f>
        <v>1.8</v>
      </c>
      <c r="P7" s="50">
        <f>RANK(O7,$O$7:$O$10,1)</f>
        <v>1</v>
      </c>
    </row>
    <row r="8" spans="1:16" ht="16.5" customHeight="1" x14ac:dyDescent="0.2">
      <c r="A8" s="18" t="str">
        <f>'Evaluator 1'!A5:A5</f>
        <v>CMC</v>
      </c>
      <c r="B8" s="29">
        <f>'Evaluator 1'!H5</f>
        <v>71.162914285714294</v>
      </c>
      <c r="C8" s="29">
        <f>'Evaluator 2'!H5</f>
        <v>77.562914285714285</v>
      </c>
      <c r="D8" s="29">
        <f>'Evaluator 3'!H5</f>
        <v>56.162914285714287</v>
      </c>
      <c r="E8" s="29">
        <f>'Evaluator 4'!H5</f>
        <v>65.562914285714285</v>
      </c>
      <c r="F8" s="29">
        <f>'Evaluator 5'!H5</f>
        <v>74.662914285714294</v>
      </c>
      <c r="G8" s="25">
        <f>AVERAGE(B8:F8)</f>
        <v>69.022914285714279</v>
      </c>
      <c r="H8" s="23"/>
      <c r="I8" s="23"/>
      <c r="J8" s="17">
        <f>RANK(B8,$B$7:$B$10,0)</f>
        <v>3</v>
      </c>
      <c r="K8" s="17">
        <f>RANK(C8,$C$7:$C$10,0)</f>
        <v>3</v>
      </c>
      <c r="L8" s="17">
        <f>RANK(D8,$D$7:$D$10,0)</f>
        <v>4</v>
      </c>
      <c r="M8" s="17">
        <f>RANK(E8,$E$7:$E$10,0)</f>
        <v>4</v>
      </c>
      <c r="N8" s="17">
        <f>RANK(F8,$F$7:$F$10,0)</f>
        <v>2</v>
      </c>
      <c r="O8" s="26">
        <f t="shared" ref="O8:O10" si="0">AVERAGE(J8:N8)</f>
        <v>3.2</v>
      </c>
      <c r="P8" s="36">
        <f t="shared" ref="P8:P10" si="1">RANK(O8,$O$7:$O$10,1)</f>
        <v>4</v>
      </c>
    </row>
    <row r="9" spans="1:16" ht="16.5" customHeight="1" x14ac:dyDescent="0.2">
      <c r="A9" s="18" t="str">
        <f>'Evaluator 1'!A6:A6</f>
        <v>Corestone</v>
      </c>
      <c r="B9" s="29">
        <f>'Evaluator 1'!H6</f>
        <v>72</v>
      </c>
      <c r="C9" s="29">
        <f>'Evaluator 2'!H6</f>
        <v>86.6</v>
      </c>
      <c r="D9" s="29">
        <f>'Evaluator 3'!H6</f>
        <v>74</v>
      </c>
      <c r="E9" s="29">
        <f>'Evaluator 4'!H6</f>
        <v>74.8</v>
      </c>
      <c r="F9" s="29">
        <f>'Evaluator 5'!H6</f>
        <v>54.6</v>
      </c>
      <c r="G9" s="25">
        <f>AVERAGE(B9:F9)</f>
        <v>72.400000000000006</v>
      </c>
      <c r="H9" s="23"/>
      <c r="I9" s="23"/>
      <c r="J9" s="17">
        <f>RANK(B9,$B$7:$B$10,0)</f>
        <v>2</v>
      </c>
      <c r="K9" s="17">
        <f>RANK(C9,$C$7:$C$10,0)</f>
        <v>1</v>
      </c>
      <c r="L9" s="17">
        <f>RANK(D9,$D$7:$D$10,0)</f>
        <v>3</v>
      </c>
      <c r="M9" s="17">
        <f>RANK(E9,$E$7:$E$10,0)</f>
        <v>1</v>
      </c>
      <c r="N9" s="17">
        <f>RANK(F9,$F$7:$F$10,0)</f>
        <v>4</v>
      </c>
      <c r="O9" s="26">
        <f t="shared" si="0"/>
        <v>2.2000000000000002</v>
      </c>
      <c r="P9" s="36">
        <f t="shared" si="1"/>
        <v>2</v>
      </c>
    </row>
    <row r="10" spans="1:16" x14ac:dyDescent="0.2">
      <c r="A10" s="18" t="str">
        <f>'Evaluator 1'!A7:A7</f>
        <v>Enterprise Commercial Paving</v>
      </c>
      <c r="B10" s="29">
        <f>'Evaluator 1'!H7</f>
        <v>54.500235477199666</v>
      </c>
      <c r="C10" s="29">
        <f>'Evaluator 2'!H7</f>
        <v>74.100235477199661</v>
      </c>
      <c r="D10" s="29">
        <f>'Evaluator 3'!H7</f>
        <v>80.500235477199666</v>
      </c>
      <c r="E10" s="29">
        <f>'Evaluator 4'!H7</f>
        <v>71.900235477199672</v>
      </c>
      <c r="F10" s="29">
        <f>'Evaluator 5'!H7</f>
        <v>64.100235477199661</v>
      </c>
      <c r="G10" s="25">
        <f>AVERAGE(B10:F10)</f>
        <v>69.020235477199662</v>
      </c>
      <c r="J10" s="17">
        <f>RANK(B10,$B$7:$B$10,0)</f>
        <v>4</v>
      </c>
      <c r="K10" s="17">
        <f>RANK(C10,$C$7:$C$10,0)</f>
        <v>4</v>
      </c>
      <c r="L10" s="17">
        <f>RANK(D10,$D$7:$D$10,0)</f>
        <v>1</v>
      </c>
      <c r="M10" s="17">
        <f>RANK(E10,$E$7:$E$10,0)</f>
        <v>2</v>
      </c>
      <c r="N10" s="17">
        <f>RANK(F10,$F$7:$F$10,0)</f>
        <v>3</v>
      </c>
      <c r="O10" s="26">
        <f t="shared" si="0"/>
        <v>2.8</v>
      </c>
      <c r="P10" s="36">
        <f t="shared" si="1"/>
        <v>3</v>
      </c>
    </row>
    <row r="12" spans="1:16" x14ac:dyDescent="0.2">
      <c r="A12" s="19" t="s">
        <v>13</v>
      </c>
    </row>
    <row r="13" spans="1:16" x14ac:dyDescent="0.2">
      <c r="A13" s="19"/>
    </row>
  </sheetData>
  <mergeCells count="2">
    <mergeCell ref="A3:H3"/>
    <mergeCell ref="O5:P5"/>
  </mergeCells>
  <pageMargins left="0.24" right="0.3" top="1" bottom="1" header="0.5" footer="0.5"/>
  <pageSetup scale="95" orientation="landscape" horizontalDpi="1200" verticalDpi="1200" r:id="rId1"/>
  <headerFooter alignWithMargins="0"/>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S55"/>
  <sheetViews>
    <sheetView tabSelected="1" workbookViewId="0">
      <selection activeCell="I35" sqref="I35"/>
    </sheetView>
  </sheetViews>
  <sheetFormatPr defaultColWidth="9.140625" defaultRowHeight="12.75" x14ac:dyDescent="0.2"/>
  <cols>
    <col min="1" max="1" width="27" style="72" customWidth="1"/>
    <col min="2" max="19" width="9.5703125" style="72" customWidth="1"/>
    <col min="20" max="16384" width="9.140625" style="72"/>
  </cols>
  <sheetData>
    <row r="1" spans="1:15" ht="15.75" x14ac:dyDescent="0.25">
      <c r="A1" s="70" t="s">
        <v>32</v>
      </c>
      <c r="B1" s="70"/>
      <c r="C1" s="70"/>
      <c r="D1" s="70"/>
      <c r="E1" s="70"/>
      <c r="F1" s="70"/>
      <c r="G1" s="70"/>
      <c r="H1" s="70"/>
      <c r="I1" s="70"/>
      <c r="J1" s="71"/>
    </row>
    <row r="2" spans="1:15" ht="16.5" thickBot="1" x14ac:dyDescent="0.3">
      <c r="A2" s="73" t="s">
        <v>33</v>
      </c>
      <c r="B2" s="73"/>
      <c r="C2" s="73"/>
      <c r="D2" s="73"/>
      <c r="E2" s="73"/>
      <c r="F2" s="73"/>
      <c r="G2" s="73"/>
      <c r="H2" s="73"/>
      <c r="I2" s="73"/>
      <c r="J2" s="74"/>
    </row>
    <row r="3" spans="1:15" ht="14.25" thickTop="1" thickBot="1" x14ac:dyDescent="0.25">
      <c r="A3" s="75" t="s">
        <v>34</v>
      </c>
      <c r="B3" s="76"/>
      <c r="C3" s="77"/>
      <c r="D3" s="78"/>
    </row>
    <row r="4" spans="1:15" ht="13.5" thickTop="1" x14ac:dyDescent="0.2">
      <c r="A4" s="75" t="s">
        <v>35</v>
      </c>
      <c r="B4" s="79" t="s">
        <v>36</v>
      </c>
      <c r="C4" s="79"/>
      <c r="D4" s="79"/>
      <c r="E4" s="80"/>
    </row>
    <row r="5" spans="1:15" ht="15" x14ac:dyDescent="0.25">
      <c r="A5" s="81" t="s">
        <v>37</v>
      </c>
      <c r="B5" s="82"/>
      <c r="C5" s="82"/>
      <c r="D5" s="83"/>
      <c r="E5" s="84"/>
      <c r="F5" s="82"/>
      <c r="G5" s="82"/>
      <c r="H5" s="82"/>
    </row>
    <row r="6" spans="1:15" ht="15" x14ac:dyDescent="0.25">
      <c r="A6" s="81" t="s">
        <v>38</v>
      </c>
      <c r="B6" s="85"/>
      <c r="C6" s="82"/>
      <c r="D6" s="83"/>
      <c r="E6" s="84"/>
      <c r="F6" s="82"/>
      <c r="G6" s="82"/>
      <c r="H6" s="82"/>
    </row>
    <row r="7" spans="1:15" x14ac:dyDescent="0.2">
      <c r="A7" s="82"/>
      <c r="B7" s="82"/>
      <c r="C7" s="82"/>
      <c r="D7" s="82"/>
      <c r="E7" s="82"/>
      <c r="F7" s="82"/>
      <c r="G7" s="82"/>
      <c r="H7" s="82"/>
      <c r="O7" s="86"/>
    </row>
    <row r="8" spans="1:15" x14ac:dyDescent="0.2">
      <c r="A8" s="82"/>
      <c r="B8" s="82"/>
      <c r="C8" s="82"/>
      <c r="D8" s="82"/>
      <c r="E8" s="82"/>
      <c r="F8" s="82"/>
      <c r="G8" s="82"/>
      <c r="H8" s="82"/>
    </row>
    <row r="11" spans="1:15" ht="15" x14ac:dyDescent="0.25">
      <c r="B11" s="87"/>
    </row>
    <row r="12" spans="1:15" ht="15" x14ac:dyDescent="0.25">
      <c r="B12" s="87"/>
    </row>
    <row r="13" spans="1:15" ht="15" x14ac:dyDescent="0.25">
      <c r="B13" s="87"/>
    </row>
    <row r="14" spans="1:15" ht="15" x14ac:dyDescent="0.25">
      <c r="B14" s="87"/>
    </row>
    <row r="17" spans="1:19" ht="15" customHeight="1" x14ac:dyDescent="0.2"/>
    <row r="18" spans="1:19" ht="11.25" customHeight="1" thickBot="1" x14ac:dyDescent="0.25"/>
    <row r="19" spans="1:19" s="88" customFormat="1" ht="13.5" thickBot="1" x14ac:dyDescent="0.25">
      <c r="B19" s="89" t="s">
        <v>39</v>
      </c>
      <c r="C19" s="90"/>
      <c r="D19" s="91"/>
      <c r="E19" s="89" t="s">
        <v>40</v>
      </c>
      <c r="F19" s="90"/>
      <c r="G19" s="91"/>
      <c r="H19" s="89" t="s">
        <v>41</v>
      </c>
      <c r="I19" s="90"/>
      <c r="J19" s="91"/>
      <c r="K19" s="89" t="s">
        <v>42</v>
      </c>
      <c r="L19" s="90"/>
      <c r="M19" s="91"/>
      <c r="N19" s="89" t="s">
        <v>43</v>
      </c>
      <c r="O19" s="90"/>
      <c r="P19" s="91"/>
      <c r="Q19" s="89" t="s">
        <v>44</v>
      </c>
      <c r="R19" s="90"/>
      <c r="S19" s="91"/>
    </row>
    <row r="20" spans="1:19" s="88" customFormat="1" ht="96" customHeight="1" x14ac:dyDescent="0.2">
      <c r="B20" s="92" t="s">
        <v>45</v>
      </c>
      <c r="C20" s="93"/>
      <c r="D20" s="94"/>
      <c r="E20" s="95" t="s">
        <v>46</v>
      </c>
      <c r="F20" s="93"/>
      <c r="G20" s="94"/>
      <c r="H20" s="95" t="s">
        <v>47</v>
      </c>
      <c r="I20" s="93"/>
      <c r="J20" s="94"/>
      <c r="K20" s="95" t="s">
        <v>48</v>
      </c>
      <c r="L20" s="93"/>
      <c r="M20" s="94"/>
      <c r="N20" s="95" t="s">
        <v>49</v>
      </c>
      <c r="O20" s="93"/>
      <c r="P20" s="94"/>
      <c r="Q20" s="95" t="s">
        <v>50</v>
      </c>
      <c r="R20" s="93"/>
      <c r="S20" s="94"/>
    </row>
    <row r="21" spans="1:19" s="100" customFormat="1" ht="11.25" customHeight="1" x14ac:dyDescent="0.2">
      <c r="A21" s="96"/>
      <c r="B21" s="97" t="s">
        <v>51</v>
      </c>
      <c r="C21" s="98"/>
      <c r="D21" s="99"/>
      <c r="E21" s="97" t="s">
        <v>51</v>
      </c>
      <c r="F21" s="98"/>
      <c r="G21" s="99"/>
      <c r="H21" s="97" t="s">
        <v>51</v>
      </c>
      <c r="I21" s="98"/>
      <c r="J21" s="99"/>
      <c r="K21" s="97" t="s">
        <v>51</v>
      </c>
      <c r="L21" s="98"/>
      <c r="M21" s="99"/>
      <c r="N21" s="97" t="s">
        <v>51</v>
      </c>
      <c r="O21" s="98"/>
      <c r="P21" s="99"/>
      <c r="Q21" s="97" t="s">
        <v>51</v>
      </c>
      <c r="R21" s="98"/>
      <c r="S21" s="99"/>
    </row>
    <row r="22" spans="1:19" s="100" customFormat="1" x14ac:dyDescent="0.2">
      <c r="A22" s="101" t="s">
        <v>29</v>
      </c>
      <c r="B22" s="102"/>
      <c r="C22" s="103"/>
      <c r="D22" s="104"/>
      <c r="E22" s="105"/>
      <c r="F22" s="106"/>
      <c r="G22" s="107"/>
      <c r="H22" s="105"/>
      <c r="I22" s="106"/>
      <c r="J22" s="107"/>
      <c r="K22" s="105"/>
      <c r="L22" s="106"/>
      <c r="M22" s="107"/>
      <c r="N22" s="105"/>
      <c r="O22" s="106"/>
      <c r="P22" s="107"/>
      <c r="Q22" s="105"/>
      <c r="R22" s="106"/>
      <c r="S22" s="107"/>
    </row>
    <row r="23" spans="1:19" s="100" customFormat="1" x14ac:dyDescent="0.2">
      <c r="A23" s="108" t="s">
        <v>27</v>
      </c>
      <c r="B23" s="102"/>
      <c r="C23" s="103"/>
      <c r="D23" s="104"/>
      <c r="E23" s="105"/>
      <c r="F23" s="106"/>
      <c r="G23" s="107"/>
      <c r="H23" s="105"/>
      <c r="I23" s="106"/>
      <c r="J23" s="107"/>
      <c r="K23" s="105"/>
      <c r="L23" s="106"/>
      <c r="M23" s="107"/>
      <c r="N23" s="105"/>
      <c r="O23" s="106"/>
      <c r="P23" s="107"/>
      <c r="Q23" s="105"/>
      <c r="R23" s="106"/>
      <c r="S23" s="107"/>
    </row>
    <row r="24" spans="1:19" s="100" customFormat="1" x14ac:dyDescent="0.2">
      <c r="A24" s="108" t="s">
        <v>30</v>
      </c>
      <c r="B24" s="102"/>
      <c r="C24" s="103"/>
      <c r="D24" s="104"/>
      <c r="E24" s="105"/>
      <c r="F24" s="106"/>
      <c r="G24" s="107"/>
      <c r="H24" s="105"/>
      <c r="I24" s="106"/>
      <c r="J24" s="107"/>
      <c r="K24" s="105"/>
      <c r="L24" s="106"/>
      <c r="M24" s="107"/>
      <c r="N24" s="105"/>
      <c r="O24" s="106"/>
      <c r="P24" s="107"/>
      <c r="Q24" s="105"/>
      <c r="R24" s="106"/>
      <c r="S24" s="107"/>
    </row>
    <row r="25" spans="1:19" s="100" customFormat="1" x14ac:dyDescent="0.2">
      <c r="A25" s="108" t="s">
        <v>31</v>
      </c>
      <c r="B25" s="102"/>
      <c r="C25" s="103"/>
      <c r="D25" s="104"/>
      <c r="E25" s="105"/>
      <c r="F25" s="106"/>
      <c r="G25" s="107"/>
      <c r="H25" s="105"/>
      <c r="I25" s="106"/>
      <c r="J25" s="107"/>
      <c r="K25" s="105"/>
      <c r="L25" s="106"/>
      <c r="M25" s="107"/>
      <c r="N25" s="105"/>
      <c r="O25" s="106"/>
      <c r="P25" s="107"/>
      <c r="Q25" s="105"/>
      <c r="R25" s="106"/>
      <c r="S25" s="107"/>
    </row>
    <row r="26" spans="1:19" s="110" customFormat="1" ht="7.5" customHeight="1" x14ac:dyDescent="0.2">
      <c r="A26" s="109"/>
      <c r="B26" s="109"/>
      <c r="C26" s="109"/>
      <c r="D26" s="109"/>
      <c r="E26" s="109"/>
      <c r="F26" s="109"/>
      <c r="G26" s="109"/>
      <c r="H26" s="109"/>
      <c r="I26" s="109"/>
      <c r="J26" s="109"/>
      <c r="K26" s="109"/>
      <c r="L26" s="109"/>
      <c r="M26" s="109"/>
      <c r="N26" s="109"/>
      <c r="O26" s="109"/>
      <c r="P26" s="109"/>
      <c r="Q26" s="109"/>
      <c r="R26" s="109"/>
      <c r="S26" s="109"/>
    </row>
    <row r="27" spans="1:19" s="111" customFormat="1" ht="6.75" customHeight="1" x14ac:dyDescent="0.2"/>
    <row r="29" spans="1:19" x14ac:dyDescent="0.2">
      <c r="A29" s="112"/>
      <c r="G29" s="113"/>
      <c r="H29" s="113"/>
    </row>
    <row r="30" spans="1:19" x14ac:dyDescent="0.2">
      <c r="A30" s="114" t="s">
        <v>52</v>
      </c>
      <c r="G30" s="113"/>
      <c r="H30" s="113"/>
      <c r="I30" s="113"/>
      <c r="J30" s="113"/>
    </row>
    <row r="31" spans="1:19" ht="15" x14ac:dyDescent="0.25">
      <c r="A31" s="115"/>
      <c r="B31" s="115"/>
      <c r="C31" s="115"/>
      <c r="E31" s="87"/>
      <c r="G31" s="113"/>
      <c r="H31" s="113"/>
      <c r="I31" s="113"/>
      <c r="J31" s="113"/>
    </row>
    <row r="32" spans="1:19" ht="15" x14ac:dyDescent="0.25">
      <c r="A32" s="115"/>
      <c r="B32" s="115"/>
      <c r="C32" s="115"/>
      <c r="E32" s="87"/>
      <c r="G32" s="113"/>
      <c r="H32" s="113"/>
      <c r="I32" s="113"/>
      <c r="J32" s="113"/>
    </row>
    <row r="33" spans="1:13" ht="15" x14ac:dyDescent="0.25">
      <c r="A33" s="115"/>
      <c r="B33" s="115"/>
      <c r="C33" s="115"/>
      <c r="E33" s="87"/>
      <c r="G33" s="113"/>
      <c r="H33" s="113"/>
      <c r="I33" s="113"/>
      <c r="J33" s="113"/>
    </row>
    <row r="34" spans="1:13" ht="15" x14ac:dyDescent="0.25">
      <c r="A34" s="115"/>
      <c r="B34" s="115"/>
      <c r="C34" s="115"/>
      <c r="E34" s="87"/>
      <c r="G34" s="113"/>
      <c r="H34" s="113"/>
      <c r="I34" s="113"/>
      <c r="J34" s="113"/>
    </row>
    <row r="35" spans="1:13" ht="15" x14ac:dyDescent="0.25">
      <c r="A35" s="115"/>
      <c r="B35" s="115"/>
      <c r="C35" s="115"/>
      <c r="E35" s="87"/>
      <c r="G35" s="113"/>
      <c r="H35" s="113"/>
      <c r="I35" s="113"/>
      <c r="J35" s="113"/>
    </row>
    <row r="36" spans="1:13" x14ac:dyDescent="0.2">
      <c r="A36" s="115"/>
      <c r="B36" s="115"/>
      <c r="C36" s="115"/>
      <c r="G36" s="113"/>
      <c r="H36" s="113"/>
      <c r="I36" s="113"/>
      <c r="J36" s="113"/>
    </row>
    <row r="37" spans="1:13" x14ac:dyDescent="0.2">
      <c r="I37" s="113"/>
      <c r="J37" s="113"/>
      <c r="K37" s="113"/>
      <c r="L37" s="113"/>
    </row>
    <row r="38" spans="1:13" x14ac:dyDescent="0.2">
      <c r="I38" s="113"/>
      <c r="J38" s="113"/>
      <c r="K38" s="113"/>
      <c r="L38" s="113"/>
      <c r="M38" s="113"/>
    </row>
    <row r="39" spans="1:13" x14ac:dyDescent="0.2">
      <c r="L39" s="113"/>
      <c r="M39" s="113"/>
    </row>
    <row r="40" spans="1:13" x14ac:dyDescent="0.2">
      <c r="L40" s="113"/>
      <c r="M40" s="113"/>
    </row>
    <row r="41" spans="1:13" x14ac:dyDescent="0.2">
      <c r="L41" s="113"/>
      <c r="M41" s="113"/>
    </row>
    <row r="42" spans="1:13" x14ac:dyDescent="0.2">
      <c r="L42" s="113"/>
      <c r="M42" s="113"/>
    </row>
    <row r="55" spans="1:1" x14ac:dyDescent="0.2">
      <c r="A55" s="86" t="s">
        <v>53</v>
      </c>
    </row>
  </sheetData>
  <mergeCells count="46">
    <mergeCell ref="B25:D25"/>
    <mergeCell ref="E25:G25"/>
    <mergeCell ref="H25:J25"/>
    <mergeCell ref="K25:M25"/>
    <mergeCell ref="N25:P25"/>
    <mergeCell ref="Q25:S25"/>
    <mergeCell ref="B24:D24"/>
    <mergeCell ref="E24:G24"/>
    <mergeCell ref="H24:J24"/>
    <mergeCell ref="K24:M24"/>
    <mergeCell ref="N24:P24"/>
    <mergeCell ref="Q24:S24"/>
    <mergeCell ref="B23:D23"/>
    <mergeCell ref="E23:G23"/>
    <mergeCell ref="H23:J23"/>
    <mergeCell ref="K23:M23"/>
    <mergeCell ref="N23:P23"/>
    <mergeCell ref="Q23:S23"/>
    <mergeCell ref="B22:D22"/>
    <mergeCell ref="E22:G22"/>
    <mergeCell ref="H22:J22"/>
    <mergeCell ref="K22:M22"/>
    <mergeCell ref="N22:P22"/>
    <mergeCell ref="Q22:S22"/>
    <mergeCell ref="B21:D21"/>
    <mergeCell ref="E21:G21"/>
    <mergeCell ref="H21:J21"/>
    <mergeCell ref="K21:M21"/>
    <mergeCell ref="N21:P21"/>
    <mergeCell ref="Q21:S21"/>
    <mergeCell ref="K19:M19"/>
    <mergeCell ref="N19:P19"/>
    <mergeCell ref="Q19:S19"/>
    <mergeCell ref="B20:D20"/>
    <mergeCell ref="E20:G20"/>
    <mergeCell ref="H20:J20"/>
    <mergeCell ref="K20:M20"/>
    <mergeCell ref="N20:P20"/>
    <mergeCell ref="Q20:S20"/>
    <mergeCell ref="A1:I1"/>
    <mergeCell ref="A2:I2"/>
    <mergeCell ref="B3:D3"/>
    <mergeCell ref="B4:D4"/>
    <mergeCell ref="B19:D19"/>
    <mergeCell ref="E19:G19"/>
    <mergeCell ref="H19:J19"/>
  </mergeCells>
  <hyperlinks>
    <hyperlink ref="A5" location="Statements!A1" display="Click to review the Non Disclosure Agreement"/>
    <hyperlink ref="A6" location="Statements!Q1" display="Click to review the Nepotism"/>
  </hyperlinks>
  <pageMargins left="0.7" right="0.7" top="0.75" bottom="0.75" header="0.3" footer="0.3"/>
  <drawing r:id="rId1"/>
  <legacyDrawing r:id="rId2"/>
  <mc:AlternateContent xmlns:mc="http://schemas.openxmlformats.org/markup-compatibility/2006">
    <mc:Choice Requires="x14">
      <controls>
        <mc:AlternateContent xmlns:mc="http://schemas.openxmlformats.org/markup-compatibility/2006">
          <mc:Choice Requires="x14">
            <control shapeId="8193" r:id="rId3" name="Check Box 1">
              <controlPr defaultSize="0" autoFill="0" autoLine="0" autoPict="0">
                <anchor moveWithCells="1">
                  <from>
                    <xdr:col>0</xdr:col>
                    <xdr:colOff>133350</xdr:colOff>
                    <xdr:row>4</xdr:row>
                    <xdr:rowOff>209550</xdr:rowOff>
                  </from>
                  <to>
                    <xdr:col>6</xdr:col>
                    <xdr:colOff>428625</xdr:colOff>
                    <xdr:row>6</xdr:row>
                    <xdr:rowOff>19050</xdr:rowOff>
                  </to>
                </anchor>
              </controlPr>
            </control>
          </mc:Choice>
        </mc:AlternateContent>
        <mc:AlternateContent xmlns:mc="http://schemas.openxmlformats.org/markup-compatibility/2006">
          <mc:Choice Requires="x14">
            <control shapeId="8194" r:id="rId4" name="Check Box 2">
              <controlPr defaultSize="0" autoFill="0" autoLine="0" autoPict="0">
                <anchor moveWithCells="1">
                  <from>
                    <xdr:col>0</xdr:col>
                    <xdr:colOff>133350</xdr:colOff>
                    <xdr:row>5</xdr:row>
                    <xdr:rowOff>361950</xdr:rowOff>
                  </from>
                  <to>
                    <xdr:col>6</xdr:col>
                    <xdr:colOff>581025</xdr:colOff>
                    <xdr:row>8</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8</vt:i4>
      </vt:variant>
    </vt:vector>
  </HeadingPairs>
  <TitlesOfParts>
    <vt:vector size="8" baseType="lpstr">
      <vt:lpstr>Evaluator 1</vt:lpstr>
      <vt:lpstr>Evaluator 2</vt:lpstr>
      <vt:lpstr>Evaluator 3</vt:lpstr>
      <vt:lpstr>Evaluator 4</vt:lpstr>
      <vt:lpstr>Evaluator 5</vt:lpstr>
      <vt:lpstr>Pricing Score Calculation</vt:lpstr>
      <vt:lpstr>Summary</vt:lpstr>
      <vt:lpstr>Evaluation</vt:lpstr>
    </vt:vector>
  </TitlesOfParts>
  <Company>University of Houston</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wsareval</dc:creator>
  <cp:lastModifiedBy>Brandyberg, Tiffany</cp:lastModifiedBy>
  <cp:lastPrinted>2013-06-21T21:40:12Z</cp:lastPrinted>
  <dcterms:created xsi:type="dcterms:W3CDTF">2013-06-21T21:38:22Z</dcterms:created>
  <dcterms:modified xsi:type="dcterms:W3CDTF">2020-05-26T21:25:46Z</dcterms:modified>
</cp:coreProperties>
</file>