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brandy\Desktop\"/>
    </mc:Choice>
  </mc:AlternateContent>
  <bookViews>
    <workbookView xWindow="7740" yWindow="-180" windowWidth="17115" windowHeight="9855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Summary" sheetId="1" r:id="rId6"/>
    <sheet name="Evaluation" sheetId="10" r:id="rId7"/>
  </sheets>
  <calcPr calcId="152511"/>
</workbook>
</file>

<file path=xl/calcChain.xml><?xml version="1.0" encoding="utf-8"?>
<calcChain xmlns="http://schemas.openxmlformats.org/spreadsheetml/2006/main">
  <c r="B11" i="1" l="1"/>
  <c r="B15" i="1"/>
  <c r="B19" i="1"/>
  <c r="H4" i="4"/>
  <c r="H4" i="9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4" i="5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4" i="3"/>
  <c r="H5" i="2"/>
  <c r="B8" i="1" s="1"/>
  <c r="H6" i="2"/>
  <c r="B9" i="1" s="1"/>
  <c r="H7" i="2"/>
  <c r="B10" i="1" s="1"/>
  <c r="H8" i="2"/>
  <c r="H9" i="2"/>
  <c r="B12" i="1" s="1"/>
  <c r="H10" i="2"/>
  <c r="B13" i="1" s="1"/>
  <c r="H11" i="2"/>
  <c r="B14" i="1" s="1"/>
  <c r="H12" i="2"/>
  <c r="H13" i="2"/>
  <c r="B16" i="1" s="1"/>
  <c r="H14" i="2"/>
  <c r="B17" i="1" s="1"/>
  <c r="H15" i="2"/>
  <c r="B18" i="1" s="1"/>
  <c r="H16" i="2"/>
  <c r="H17" i="2"/>
  <c r="B20" i="1" s="1"/>
  <c r="H18" i="2"/>
  <c r="B21" i="1" s="1"/>
  <c r="H19" i="2"/>
  <c r="B22" i="1" s="1"/>
  <c r="H4" i="2"/>
  <c r="H19" i="4" l="1"/>
  <c r="B7" i="1" l="1"/>
  <c r="A14" i="1" l="1"/>
  <c r="C14" i="1"/>
  <c r="D14" i="1"/>
  <c r="J14" i="1"/>
  <c r="K14" i="1"/>
  <c r="A15" i="1"/>
  <c r="C15" i="1"/>
  <c r="D15" i="1"/>
  <c r="J15" i="1"/>
  <c r="K15" i="1"/>
  <c r="A16" i="1"/>
  <c r="C16" i="1"/>
  <c r="D16" i="1"/>
  <c r="J16" i="1"/>
  <c r="K16" i="1" s="1"/>
  <c r="A17" i="1"/>
  <c r="C17" i="1"/>
  <c r="D17" i="1"/>
  <c r="J17" i="1"/>
  <c r="K17" i="1" s="1"/>
  <c r="A18" i="1"/>
  <c r="C18" i="1"/>
  <c r="D18" i="1"/>
  <c r="F18" i="1"/>
  <c r="J18" i="1"/>
  <c r="K18" i="1"/>
  <c r="A19" i="1"/>
  <c r="C19" i="1"/>
  <c r="D19" i="1"/>
  <c r="F19" i="1"/>
  <c r="J19" i="1"/>
  <c r="K19" i="1" s="1"/>
  <c r="A20" i="1"/>
  <c r="C20" i="1"/>
  <c r="D20" i="1"/>
  <c r="J20" i="1"/>
  <c r="K20" i="1"/>
  <c r="A21" i="1"/>
  <c r="C21" i="1"/>
  <c r="D21" i="1"/>
  <c r="J21" i="1"/>
  <c r="K21" i="1" s="1"/>
  <c r="A22" i="1"/>
  <c r="C22" i="1"/>
  <c r="D22" i="1"/>
  <c r="F22" i="1"/>
  <c r="J22" i="1"/>
  <c r="K22" i="1"/>
  <c r="F10" i="1"/>
  <c r="F11" i="1"/>
  <c r="F13" i="1"/>
  <c r="D8" i="1"/>
  <c r="D9" i="1"/>
  <c r="D10" i="1"/>
  <c r="D11" i="1"/>
  <c r="D12" i="1"/>
  <c r="D13" i="1"/>
  <c r="C8" i="1"/>
  <c r="C9" i="1"/>
  <c r="C10" i="1"/>
  <c r="C11" i="1"/>
  <c r="C12" i="1"/>
  <c r="C13" i="1"/>
  <c r="F7" i="1"/>
  <c r="E7" i="1"/>
  <c r="D7" i="1"/>
  <c r="C7" i="1"/>
  <c r="H5" i="4"/>
  <c r="F8" i="1" s="1"/>
  <c r="H6" i="4"/>
  <c r="F9" i="1" s="1"/>
  <c r="H7" i="4"/>
  <c r="H8" i="4"/>
  <c r="H9" i="4"/>
  <c r="F12" i="1" s="1"/>
  <c r="H10" i="4"/>
  <c r="H11" i="4"/>
  <c r="F14" i="1" s="1"/>
  <c r="H12" i="4"/>
  <c r="F15" i="1" s="1"/>
  <c r="H13" i="4"/>
  <c r="F16" i="1" s="1"/>
  <c r="H14" i="4"/>
  <c r="F17" i="1" s="1"/>
  <c r="H15" i="4"/>
  <c r="H16" i="4"/>
  <c r="H17" i="4"/>
  <c r="F20" i="1" s="1"/>
  <c r="H18" i="4"/>
  <c r="F21" i="1" s="1"/>
  <c r="G22" i="1" l="1"/>
  <c r="N22" i="1" s="1"/>
  <c r="G20" i="1"/>
  <c r="N20" i="1" s="1"/>
  <c r="H5" i="9"/>
  <c r="E8" i="1" s="1"/>
  <c r="H6" i="9"/>
  <c r="E9" i="1" s="1"/>
  <c r="H7" i="9"/>
  <c r="E10" i="1" s="1"/>
  <c r="H8" i="9"/>
  <c r="E11" i="1" s="1"/>
  <c r="H9" i="9"/>
  <c r="E12" i="1" s="1"/>
  <c r="H10" i="9"/>
  <c r="E13" i="1" s="1"/>
  <c r="H11" i="9"/>
  <c r="E14" i="1" s="1"/>
  <c r="G14" i="1" s="1"/>
  <c r="N14" i="1" s="1"/>
  <c r="H12" i="9"/>
  <c r="E15" i="1" s="1"/>
  <c r="G15" i="1" s="1"/>
  <c r="N15" i="1" s="1"/>
  <c r="H13" i="9"/>
  <c r="E16" i="1" s="1"/>
  <c r="G16" i="1" s="1"/>
  <c r="N16" i="1" s="1"/>
  <c r="H14" i="9"/>
  <c r="E17" i="1" s="1"/>
  <c r="G17" i="1" s="1"/>
  <c r="N17" i="1" s="1"/>
  <c r="H15" i="9"/>
  <c r="E18" i="1" s="1"/>
  <c r="G18" i="1" s="1"/>
  <c r="H16" i="9"/>
  <c r="E19" i="1" s="1"/>
  <c r="G19" i="1" s="1"/>
  <c r="N19" i="1" s="1"/>
  <c r="H17" i="9"/>
  <c r="E20" i="1" s="1"/>
  <c r="H18" i="9"/>
  <c r="E21" i="1" s="1"/>
  <c r="G21" i="1" s="1"/>
  <c r="N21" i="1" s="1"/>
  <c r="H19" i="9"/>
  <c r="E22" i="1" s="1"/>
  <c r="G7" i="1"/>
  <c r="N18" i="1" l="1"/>
  <c r="J7" i="1"/>
  <c r="K7" i="1" s="1"/>
  <c r="J9" i="1"/>
  <c r="K9" i="1" s="1"/>
  <c r="L9" i="1" s="1"/>
  <c r="J8" i="1"/>
  <c r="K8" i="1" s="1"/>
  <c r="L8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J6" i="1"/>
  <c r="A10" i="1"/>
  <c r="A11" i="1"/>
  <c r="A12" i="1"/>
  <c r="A13" i="1"/>
  <c r="L7" i="1" l="1"/>
  <c r="L16" i="1"/>
  <c r="L22" i="1"/>
  <c r="L21" i="1"/>
  <c r="L14" i="1"/>
  <c r="L19" i="1"/>
  <c r="L20" i="1"/>
  <c r="L15" i="1"/>
  <c r="L17" i="1"/>
  <c r="L18" i="1"/>
  <c r="L13" i="1"/>
  <c r="N7" i="1"/>
  <c r="G10" i="1"/>
  <c r="G11" i="1"/>
  <c r="G12" i="1"/>
  <c r="G13" i="1"/>
  <c r="G8" i="1"/>
  <c r="N12" i="1" l="1"/>
  <c r="N11" i="1"/>
  <c r="N10" i="1"/>
  <c r="N13" i="1"/>
  <c r="A8" i="1"/>
  <c r="A9" i="1"/>
  <c r="A7" i="1"/>
  <c r="G9" i="1" l="1"/>
  <c r="N8" i="1"/>
  <c r="H9" i="1" l="1"/>
  <c r="H8" i="1"/>
  <c r="H20" i="1"/>
  <c r="H22" i="1"/>
  <c r="H15" i="1"/>
  <c r="H10" i="1"/>
  <c r="H12" i="1"/>
  <c r="H21" i="1"/>
  <c r="H14" i="1"/>
  <c r="H19" i="1"/>
  <c r="H13" i="1"/>
  <c r="H7" i="1"/>
  <c r="H16" i="1"/>
  <c r="H18" i="1"/>
  <c r="H17" i="1"/>
  <c r="H11" i="1"/>
  <c r="N9" i="1"/>
  <c r="O21" i="1" s="1"/>
  <c r="O17" i="1" l="1"/>
  <c r="O11" i="1"/>
  <c r="O13" i="1"/>
  <c r="O7" i="1"/>
  <c r="O14" i="1"/>
  <c r="O9" i="1"/>
  <c r="O10" i="1"/>
  <c r="O12" i="1"/>
  <c r="O22" i="1"/>
  <c r="O16" i="1"/>
  <c r="O15" i="1"/>
  <c r="O18" i="1"/>
  <c r="O20" i="1"/>
  <c r="O19" i="1"/>
  <c r="O8" i="1"/>
</calcChain>
</file>

<file path=xl/sharedStrings.xml><?xml version="1.0" encoding="utf-8"?>
<sst xmlns="http://schemas.openxmlformats.org/spreadsheetml/2006/main" count="164" uniqueCount="57">
  <si>
    <t xml:space="preserve">RESPONDENT SUMMARY </t>
  </si>
  <si>
    <t>Total Score</t>
  </si>
  <si>
    <t>Evaluator 1</t>
  </si>
  <si>
    <t>Evaluator 2</t>
  </si>
  <si>
    <t>Evaluator 3</t>
  </si>
  <si>
    <t>Evaluator 4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</si>
  <si>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</si>
  <si>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</si>
  <si>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</si>
  <si>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</si>
  <si>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</si>
  <si>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</si>
  <si>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</si>
  <si>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</si>
  <si>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</si>
  <si>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</si>
  <si>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</si>
  <si>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</si>
  <si>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</si>
  <si>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</si>
  <si>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</si>
  <si>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Adams Enterprise USA</t>
  </si>
  <si>
    <t>Allied</t>
  </si>
  <si>
    <t>Alltran</t>
  </si>
  <si>
    <t>Coast Professional</t>
  </si>
  <si>
    <t>ConServe</t>
  </si>
  <si>
    <t>Financial Management Systems</t>
  </si>
  <si>
    <t>General Revenue Corporation</t>
  </si>
  <si>
    <t>Immediate Credit Recovery</t>
  </si>
  <si>
    <t>Key Recovery</t>
  </si>
  <si>
    <t>National Credit Management</t>
  </si>
  <si>
    <t>National Enterprise Systems</t>
  </si>
  <si>
    <t>Reliant Capital Solutions</t>
  </si>
  <si>
    <t>S&amp;S Recovery</t>
  </si>
  <si>
    <t>Todd, Bremer, London</t>
  </si>
  <si>
    <t>Williams &amp; Fudge</t>
  </si>
  <si>
    <t>Windham</t>
  </si>
  <si>
    <t>RFP 730-20058 Federal Debt Collection for UH</t>
  </si>
  <si>
    <t>`</t>
  </si>
  <si>
    <t>Evaluator 5</t>
  </si>
  <si>
    <t xml:space="preserve">University of Houston Evaluation Matrix </t>
  </si>
  <si>
    <t>RFP730-20058 Federal Debt Collection For University of Houston</t>
  </si>
  <si>
    <t>Name</t>
  </si>
  <si>
    <t>Evaluation Due Date</t>
  </si>
  <si>
    <t>Tuesday, March 17, 2020 @ 10:00 AM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</si>
  <si>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</si>
  <si>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</si>
  <si>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</si>
  <si>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</si>
  <si>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</si>
  <si>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Demonstrated ability of the contractor to fulfill current and predicted     University needs:
    * Respondent’s experience performing the requested services in locations of similar types and size.
    * Administrative, financial reporting, operational and management structure in place to satisfy the service requirements.
    * Stability and success of the Contractor’s business including but not limited to; demonstrated capability and financial resources to perform the work in the time projected.
</t>
  </si>
  <si>
    <t>References</t>
  </si>
  <si>
    <t xml:space="preserve">Quality assurance plan and control measures implanted and maintained bby the Contractor.  </t>
  </si>
  <si>
    <t>Points (1-5)</t>
  </si>
  <si>
    <t xml:space="preserve">Committee Members: </t>
  </si>
  <si>
    <t>Updated: 10/19</t>
  </si>
  <si>
    <t>Rates for services quoted by Contractor 
 * Product Quality
 * Product Selection
 * Other Factors
  **ONLY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</si>
</sst>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9" fillId="26" borderId="0" applyNumberFormat="0" applyBorder="0" applyAlignment="0" applyProtection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15" fillId="0" borderId="0" xfId="0" applyFont="1"/>
    <xf numFmtId="0" fontId="0" fillId="0" borderId="0" xfId="0"/>
    <xf numFmtId="0" fontId="13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6" fillId="25" borderId="0" xfId="0" applyFont="1" applyFill="1" applyAlignment="1"/>
    <xf numFmtId="0" fontId="37" fillId="25" borderId="0" xfId="0" applyFont="1" applyFill="1"/>
    <xf numFmtId="0" fontId="13" fillId="25" borderId="0" xfId="0" applyFont="1" applyFill="1" applyAlignment="1"/>
    <xf numFmtId="0" fontId="14" fillId="25" borderId="0" xfId="0" applyFont="1" applyFill="1"/>
    <xf numFmtId="0" fontId="37" fillId="25" borderId="0" xfId="0" applyFont="1" applyFill="1" applyBorder="1"/>
    <xf numFmtId="0" fontId="14" fillId="25" borderId="0" xfId="0" applyFont="1" applyFill="1" applyBorder="1"/>
    <xf numFmtId="0" fontId="13" fillId="25" borderId="0" xfId="0" applyFont="1" applyFill="1" applyBorder="1"/>
    <xf numFmtId="0" fontId="13" fillId="25" borderId="0" xfId="0" applyFont="1" applyFill="1"/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horizontal="right" textRotation="90" wrapText="1"/>
    </xf>
    <xf numFmtId="0" fontId="34" fillId="25" borderId="0" xfId="0" applyFont="1" applyFill="1" applyBorder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1" xfId="0" applyNumberFormat="1" applyFont="1" applyFill="1" applyBorder="1" applyAlignment="1">
      <alignment horizontal="right"/>
    </xf>
    <xf numFmtId="4" fontId="35" fillId="25" borderId="11" xfId="0" applyNumberFormat="1" applyFont="1" applyFill="1" applyBorder="1" applyAlignment="1">
      <alignment horizontal="right"/>
    </xf>
    <xf numFmtId="4" fontId="14" fillId="25" borderId="12" xfId="0" applyNumberFormat="1" applyFont="1" applyFill="1" applyBorder="1" applyAlignment="1">
      <alignment horizontal="right"/>
    </xf>
    <xf numFmtId="0" fontId="14" fillId="25" borderId="11" xfId="0" applyFont="1" applyFill="1" applyBorder="1" applyAlignment="1">
      <alignment horizontal="right"/>
    </xf>
    <xf numFmtId="4" fontId="14" fillId="25" borderId="11" xfId="0" applyNumberFormat="1" applyFont="1" applyFill="1" applyBorder="1"/>
    <xf numFmtId="0" fontId="14" fillId="25" borderId="12" xfId="0" applyFont="1" applyFill="1" applyBorder="1" applyAlignment="1">
      <alignment horizontal="right"/>
    </xf>
    <xf numFmtId="4" fontId="14" fillId="25" borderId="12" xfId="0" applyNumberFormat="1" applyFont="1" applyFill="1" applyBorder="1"/>
    <xf numFmtId="0" fontId="14" fillId="25" borderId="11" xfId="0" applyFont="1" applyFill="1" applyBorder="1" applyAlignment="1">
      <alignment horizontal="left"/>
    </xf>
    <xf numFmtId="0" fontId="14" fillId="25" borderId="12" xfId="0" applyFont="1" applyFill="1" applyBorder="1" applyAlignment="1">
      <alignment horizontal="left"/>
    </xf>
    <xf numFmtId="0" fontId="38" fillId="25" borderId="0" xfId="0" applyFont="1" applyFill="1"/>
    <xf numFmtId="0" fontId="34" fillId="24" borderId="14" xfId="0" applyFont="1" applyFill="1" applyBorder="1" applyAlignment="1">
      <alignment horizontal="right" textRotation="90"/>
    </xf>
    <xf numFmtId="0" fontId="35" fillId="24" borderId="13" xfId="0" applyFont="1" applyFill="1" applyBorder="1" applyAlignment="1">
      <alignment horizontal="right"/>
    </xf>
    <xf numFmtId="0" fontId="39" fillId="26" borderId="13" xfId="97" applyBorder="1" applyAlignment="1">
      <alignment horizontal="right"/>
    </xf>
    <xf numFmtId="0" fontId="15" fillId="0" borderId="0" xfId="99" applyFont="1"/>
    <xf numFmtId="0" fontId="40" fillId="0" borderId="10" xfId="101" applyFont="1" applyBorder="1" applyAlignment="1">
      <alignment horizontal="right"/>
    </xf>
    <xf numFmtId="0" fontId="42" fillId="0" borderId="10" xfId="101" applyFont="1" applyFill="1" applyBorder="1" applyAlignment="1">
      <alignment horizontal="right"/>
    </xf>
    <xf numFmtId="0" fontId="41" fillId="0" borderId="0" xfId="99" applyFont="1" applyFill="1" applyBorder="1"/>
    <xf numFmtId="0" fontId="15" fillId="0" borderId="0" xfId="99" applyFont="1"/>
    <xf numFmtId="0" fontId="40" fillId="0" borderId="10" xfId="101" applyFont="1" applyBorder="1" applyAlignment="1">
      <alignment horizontal="right"/>
    </xf>
    <xf numFmtId="0" fontId="42" fillId="0" borderId="10" xfId="101" applyFont="1" applyFill="1" applyBorder="1" applyAlignment="1">
      <alignment horizontal="right"/>
    </xf>
    <xf numFmtId="0" fontId="41" fillId="0" borderId="0" xfId="99" applyFont="1" applyFill="1" applyBorder="1"/>
    <xf numFmtId="0" fontId="15" fillId="0" borderId="0" xfId="99" applyFont="1"/>
    <xf numFmtId="0" fontId="40" fillId="0" borderId="10" xfId="107" applyFont="1" applyBorder="1" applyAlignment="1">
      <alignment horizontal="right"/>
    </xf>
    <xf numFmtId="0" fontId="42" fillId="0" borderId="10" xfId="107" applyFont="1" applyFill="1" applyBorder="1" applyAlignment="1">
      <alignment horizontal="right"/>
    </xf>
    <xf numFmtId="0" fontId="41" fillId="0" borderId="0" xfId="99" applyFont="1" applyFill="1" applyBorder="1"/>
    <xf numFmtId="0" fontId="15" fillId="0" borderId="0" xfId="99" applyFont="1"/>
    <xf numFmtId="0" fontId="40" fillId="0" borderId="10" xfId="107" applyFont="1" applyBorder="1" applyAlignment="1">
      <alignment horizontal="right"/>
    </xf>
    <xf numFmtId="0" fontId="42" fillId="0" borderId="10" xfId="107" applyFont="1" applyFill="1" applyBorder="1" applyAlignment="1">
      <alignment horizontal="right"/>
    </xf>
    <xf numFmtId="0" fontId="41" fillId="0" borderId="0" xfId="99" applyFont="1" applyFill="1" applyBorder="1"/>
    <xf numFmtId="0" fontId="15" fillId="0" borderId="0" xfId="99" applyFont="1"/>
    <xf numFmtId="0" fontId="40" fillId="0" borderId="10" xfId="107" applyFont="1" applyBorder="1" applyAlignment="1">
      <alignment horizontal="right"/>
    </xf>
    <xf numFmtId="0" fontId="42" fillId="0" borderId="10" xfId="107" applyFont="1" applyFill="1" applyBorder="1" applyAlignment="1">
      <alignment horizontal="right"/>
    </xf>
    <xf numFmtId="0" fontId="41" fillId="0" borderId="0" xfId="99" applyFont="1" applyFill="1" applyBorder="1"/>
    <xf numFmtId="0" fontId="40" fillId="0" borderId="0" xfId="99" applyFont="1" applyAlignment="1">
      <alignment horizontal="left"/>
    </xf>
    <xf numFmtId="0" fontId="43" fillId="0" borderId="10" xfId="107" applyFont="1" applyBorder="1" applyAlignment="1">
      <alignment horizontal="center"/>
    </xf>
    <xf numFmtId="0" fontId="43" fillId="0" borderId="10" xfId="101" applyFont="1" applyBorder="1" applyAlignment="1">
      <alignment horizontal="center"/>
    </xf>
    <xf numFmtId="0" fontId="36" fillId="25" borderId="0" xfId="0" applyFont="1" applyFill="1" applyAlignment="1">
      <alignment horizontal="right"/>
    </xf>
    <xf numFmtId="0" fontId="36" fillId="25" borderId="0" xfId="0" applyFont="1" applyFill="1" applyBorder="1" applyAlignment="1">
      <alignment horizontal="right"/>
    </xf>
    <xf numFmtId="0" fontId="36" fillId="0" borderId="0" xfId="0" applyFont="1" applyFill="1" applyAlignment="1">
      <alignment horizontal="left"/>
    </xf>
    <xf numFmtId="0" fontId="13" fillId="25" borderId="0" xfId="99" applyFont="1" applyFill="1" applyAlignment="1">
      <alignment horizontal="left" wrapText="1"/>
    </xf>
    <xf numFmtId="0" fontId="13" fillId="25" borderId="0" xfId="99" applyFont="1" applyFill="1" applyAlignment="1">
      <alignment wrapText="1"/>
    </xf>
    <xf numFmtId="0" fontId="15" fillId="25" borderId="0" xfId="99" applyFont="1" applyFill="1"/>
    <xf numFmtId="0" fontId="13" fillId="0" borderId="0" xfId="99" applyFont="1" applyFill="1" applyAlignment="1">
      <alignment horizontal="left"/>
    </xf>
    <xf numFmtId="0" fontId="14" fillId="25" borderId="0" xfId="99" applyFont="1" applyFill="1"/>
    <xf numFmtId="0" fontId="43" fillId="25" borderId="0" xfId="109" applyFont="1" applyFill="1" applyBorder="1" applyAlignment="1">
      <alignment horizontal="left"/>
    </xf>
    <xf numFmtId="0" fontId="15" fillId="27" borderId="0" xfId="109" applyFont="1" applyFill="1" applyBorder="1" applyAlignment="1">
      <alignment horizontal="center"/>
    </xf>
    <xf numFmtId="164" fontId="44" fillId="0" borderId="0" xfId="109" applyNumberFormat="1" applyFont="1" applyFill="1" applyBorder="1" applyAlignment="1">
      <alignment horizontal="center"/>
    </xf>
    <xf numFmtId="0" fontId="44" fillId="25" borderId="0" xfId="109" applyFont="1" applyFill="1" applyBorder="1" applyAlignment="1"/>
    <xf numFmtId="0" fontId="47" fillId="25" borderId="0" xfId="110" applyFont="1" applyFill="1"/>
    <xf numFmtId="0" fontId="43" fillId="25" borderId="0" xfId="109" applyFont="1" applyFill="1" applyBorder="1" applyAlignment="1"/>
    <xf numFmtId="0" fontId="40" fillId="25" borderId="0" xfId="99" applyFont="1" applyFill="1"/>
    <xf numFmtId="0" fontId="46" fillId="25" borderId="0" xfId="110" applyFill="1"/>
    <xf numFmtId="0" fontId="15" fillId="25" borderId="0" xfId="99" applyFont="1" applyFill="1" applyAlignment="1">
      <alignment horizontal="center"/>
    </xf>
    <xf numFmtId="0" fontId="40" fillId="28" borderId="15" xfId="99" applyFont="1" applyFill="1" applyBorder="1" applyAlignment="1">
      <alignment horizontal="left"/>
    </xf>
    <xf numFmtId="0" fontId="40" fillId="28" borderId="16" xfId="99" applyFont="1" applyFill="1" applyBorder="1" applyAlignment="1">
      <alignment horizontal="left"/>
    </xf>
    <xf numFmtId="0" fontId="40" fillId="28" borderId="17" xfId="99" applyFont="1" applyFill="1" applyBorder="1" applyAlignment="1">
      <alignment horizontal="left"/>
    </xf>
    <xf numFmtId="0" fontId="48" fillId="25" borderId="15" xfId="99" applyFont="1" applyFill="1" applyBorder="1" applyAlignment="1">
      <alignment horizontal="left" vertical="top" wrapText="1"/>
    </xf>
    <xf numFmtId="0" fontId="38" fillId="25" borderId="16" xfId="99" applyFont="1" applyFill="1" applyBorder="1" applyAlignment="1">
      <alignment horizontal="left" vertical="top" wrapText="1"/>
    </xf>
    <xf numFmtId="0" fontId="38" fillId="25" borderId="17" xfId="99" applyFont="1" applyFill="1" applyBorder="1" applyAlignment="1">
      <alignment horizontal="left" vertical="top" wrapText="1"/>
    </xf>
    <xf numFmtId="0" fontId="38" fillId="25" borderId="15" xfId="99" applyFont="1" applyFill="1" applyBorder="1" applyAlignment="1">
      <alignment horizontal="left" vertical="top" wrapText="1"/>
    </xf>
    <xf numFmtId="0" fontId="49" fillId="25" borderId="0" xfId="99" applyFont="1" applyFill="1" applyAlignment="1">
      <alignment wrapText="1"/>
    </xf>
    <xf numFmtId="0" fontId="49" fillId="24" borderId="18" xfId="99" applyFont="1" applyFill="1" applyBorder="1" applyAlignment="1">
      <alignment horizontal="center" wrapText="1"/>
    </xf>
    <xf numFmtId="0" fontId="49" fillId="24" borderId="19" xfId="99" applyFont="1" applyFill="1" applyBorder="1" applyAlignment="1">
      <alignment horizontal="center" wrapText="1"/>
    </xf>
    <xf numFmtId="0" fontId="49" fillId="24" borderId="20" xfId="99" applyFont="1" applyFill="1" applyBorder="1" applyAlignment="1">
      <alignment horizontal="center" wrapText="1"/>
    </xf>
    <xf numFmtId="0" fontId="49" fillId="25" borderId="0" xfId="99" applyFont="1" applyFill="1" applyAlignment="1">
      <alignment horizontal="center" wrapText="1"/>
    </xf>
    <xf numFmtId="0" fontId="50" fillId="25" borderId="11" xfId="99" applyFont="1" applyFill="1" applyBorder="1" applyAlignment="1">
      <alignment wrapText="1"/>
    </xf>
    <xf numFmtId="0" fontId="15" fillId="27" borderId="13" xfId="99" applyFont="1" applyFill="1" applyBorder="1" applyAlignment="1">
      <alignment horizontal="center"/>
    </xf>
    <xf numFmtId="0" fontId="15" fillId="27" borderId="11" xfId="99" applyFont="1" applyFill="1" applyBorder="1" applyAlignment="1">
      <alignment horizontal="center"/>
    </xf>
    <xf numFmtId="0" fontId="15" fillId="27" borderId="21" xfId="99" applyFont="1" applyFill="1" applyBorder="1" applyAlignment="1">
      <alignment horizontal="center"/>
    </xf>
    <xf numFmtId="0" fontId="50" fillId="25" borderId="12" xfId="99" applyFont="1" applyFill="1" applyBorder="1" applyAlignment="1">
      <alignment wrapText="1"/>
    </xf>
    <xf numFmtId="0" fontId="15" fillId="27" borderId="22" xfId="99" applyFont="1" applyFill="1" applyBorder="1" applyAlignment="1">
      <alignment horizontal="center"/>
    </xf>
    <xf numFmtId="0" fontId="15" fillId="27" borderId="12" xfId="99" applyFont="1" applyFill="1" applyBorder="1" applyAlignment="1">
      <alignment horizontal="center"/>
    </xf>
    <xf numFmtId="0" fontId="15" fillId="27" borderId="23" xfId="99" applyFont="1" applyFill="1" applyBorder="1" applyAlignment="1">
      <alignment horizontal="center"/>
    </xf>
    <xf numFmtId="0" fontId="50" fillId="25" borderId="24" xfId="99" applyFont="1" applyFill="1" applyBorder="1" applyAlignment="1">
      <alignment wrapText="1"/>
    </xf>
    <xf numFmtId="0" fontId="15" fillId="27" borderId="25" xfId="99" applyFont="1" applyFill="1" applyBorder="1" applyAlignment="1">
      <alignment horizontal="center"/>
    </xf>
    <xf numFmtId="0" fontId="15" fillId="27" borderId="26" xfId="99" applyFont="1" applyFill="1" applyBorder="1" applyAlignment="1">
      <alignment horizontal="center"/>
    </xf>
    <xf numFmtId="0" fontId="15" fillId="27" borderId="27" xfId="99" applyFont="1" applyFill="1" applyBorder="1" applyAlignment="1">
      <alignment horizontal="center"/>
    </xf>
    <xf numFmtId="0" fontId="15" fillId="29" borderId="0" xfId="99" applyFont="1" applyFill="1" applyBorder="1"/>
    <xf numFmtId="0" fontId="15" fillId="29" borderId="28" xfId="99" applyFont="1" applyFill="1" applyBorder="1"/>
    <xf numFmtId="0" fontId="15" fillId="25" borderId="10" xfId="99" applyFont="1" applyFill="1" applyBorder="1"/>
    <xf numFmtId="0" fontId="42" fillId="25" borderId="0" xfId="99" applyFont="1" applyFill="1"/>
    <xf numFmtId="0" fontId="15" fillId="25" borderId="0" xfId="99" applyFont="1" applyFill="1" applyAlignment="1">
      <alignment wrapText="1"/>
    </xf>
    <xf numFmtId="0" fontId="51" fillId="0" borderId="0" xfId="109" applyFont="1" applyAlignment="1">
      <alignment horizontal="left"/>
    </xf>
    <xf numFmtId="0" fontId="50" fillId="25" borderId="0" xfId="99" applyFont="1" applyFill="1"/>
    <xf numFmtId="0" fontId="1" fillId="0" borderId="0" xfId="109"/>
    <xf numFmtId="0" fontId="38" fillId="25" borderId="0" xfId="99" applyFont="1" applyFill="1"/>
  </cellXfs>
  <cellStyles count="111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" xfId="97" builtinId="26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10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2 2" xfId="103"/>
    <cellStyle name="Normal 3" xfId="3"/>
    <cellStyle name="Normal 3 2" xfId="88"/>
    <cellStyle name="Normal 4" xfId="4"/>
    <cellStyle name="Normal 4 10" xfId="101"/>
    <cellStyle name="Normal 4 11" xfId="10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9"/>
    <cellStyle name="Normal 6" xfId="98"/>
    <cellStyle name="Normal 7" xfId="106"/>
    <cellStyle name="Normal 8" xfId="109"/>
    <cellStyle name="Note 2" xfId="5"/>
    <cellStyle name="Note 2 2" xfId="104"/>
    <cellStyle name="Note 3" xfId="89"/>
    <cellStyle name="Note 3 2" xfId="105"/>
    <cellStyle name="Note 4" xfId="42"/>
    <cellStyle name="Note 4 2" xfId="100"/>
    <cellStyle name="Output 2" xfId="84"/>
    <cellStyle name="Output 3" xfId="43"/>
    <cellStyle name="Percent 2" xfId="102"/>
    <cellStyle name="Percent 3" xfId="108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6</xdr:col>
          <xdr:colOff>28575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H4" sqref="H4:H19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9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x14ac:dyDescent="0.2">
      <c r="A3" s="56"/>
      <c r="B3" s="56"/>
      <c r="C3" s="5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</row>
    <row r="4" spans="1:11" x14ac:dyDescent="0.2">
      <c r="A4" s="55" t="s">
        <v>21</v>
      </c>
      <c r="B4" s="55"/>
      <c r="C4" s="55"/>
      <c r="D4" s="43">
        <v>0</v>
      </c>
      <c r="E4" s="43">
        <v>9</v>
      </c>
      <c r="F4" s="43">
        <v>2</v>
      </c>
      <c r="G4" s="43">
        <v>2</v>
      </c>
      <c r="H4" s="46">
        <f>SUM(D4:G4)</f>
        <v>13</v>
      </c>
      <c r="K4" s="5"/>
    </row>
    <row r="5" spans="1:11" x14ac:dyDescent="0.2">
      <c r="A5" s="55" t="s">
        <v>22</v>
      </c>
      <c r="B5" s="55"/>
      <c r="C5" s="55"/>
      <c r="D5" s="43">
        <v>0</v>
      </c>
      <c r="E5" s="43">
        <v>27</v>
      </c>
      <c r="F5" s="43">
        <v>8</v>
      </c>
      <c r="G5" s="43">
        <v>6</v>
      </c>
      <c r="H5" s="54">
        <f t="shared" ref="H5:H19" si="0">SUM(D5:G5)</f>
        <v>41</v>
      </c>
      <c r="K5" s="5"/>
    </row>
    <row r="6" spans="1:11" x14ac:dyDescent="0.2">
      <c r="A6" s="55" t="s">
        <v>23</v>
      </c>
      <c r="B6" s="55"/>
      <c r="C6" s="55"/>
      <c r="D6" s="43">
        <v>0</v>
      </c>
      <c r="E6" s="43">
        <v>42.300000000000004</v>
      </c>
      <c r="F6" s="43">
        <v>10</v>
      </c>
      <c r="G6" s="43">
        <v>8</v>
      </c>
      <c r="H6" s="54">
        <f t="shared" si="0"/>
        <v>60.300000000000004</v>
      </c>
    </row>
    <row r="7" spans="1:11" x14ac:dyDescent="0.2">
      <c r="A7" s="55" t="s">
        <v>24</v>
      </c>
      <c r="B7" s="55"/>
      <c r="C7" s="55"/>
      <c r="D7" s="43">
        <v>0</v>
      </c>
      <c r="E7" s="43">
        <v>27</v>
      </c>
      <c r="F7" s="43">
        <v>6</v>
      </c>
      <c r="G7" s="43">
        <v>6</v>
      </c>
      <c r="H7" s="54">
        <f t="shared" si="0"/>
        <v>39</v>
      </c>
    </row>
    <row r="8" spans="1:11" x14ac:dyDescent="0.2">
      <c r="A8" s="55" t="s">
        <v>25</v>
      </c>
      <c r="B8" s="55"/>
      <c r="C8" s="55"/>
      <c r="D8" s="43">
        <v>0</v>
      </c>
      <c r="E8" s="43">
        <v>31.5</v>
      </c>
      <c r="F8" s="43">
        <v>7</v>
      </c>
      <c r="G8" s="43">
        <v>8</v>
      </c>
      <c r="H8" s="54">
        <f t="shared" si="0"/>
        <v>46.5</v>
      </c>
    </row>
    <row r="9" spans="1:11" x14ac:dyDescent="0.2">
      <c r="A9" s="55" t="s">
        <v>26</v>
      </c>
      <c r="B9" s="55"/>
      <c r="C9" s="55"/>
      <c r="D9" s="43">
        <v>0</v>
      </c>
      <c r="E9" s="43">
        <v>31.5</v>
      </c>
      <c r="F9" s="43">
        <v>7</v>
      </c>
      <c r="G9" s="43">
        <v>7</v>
      </c>
      <c r="H9" s="54">
        <f t="shared" si="0"/>
        <v>45.5</v>
      </c>
    </row>
    <row r="10" spans="1:11" x14ac:dyDescent="0.2">
      <c r="A10" s="55" t="s">
        <v>27</v>
      </c>
      <c r="B10" s="55"/>
      <c r="C10" s="55"/>
      <c r="D10" s="43">
        <v>0</v>
      </c>
      <c r="E10" s="43">
        <v>41.4</v>
      </c>
      <c r="F10" s="43">
        <v>10</v>
      </c>
      <c r="G10" s="43">
        <v>9.4</v>
      </c>
      <c r="H10" s="54">
        <f t="shared" si="0"/>
        <v>60.8</v>
      </c>
    </row>
    <row r="11" spans="1:11" x14ac:dyDescent="0.2">
      <c r="A11" s="55" t="s">
        <v>28</v>
      </c>
      <c r="B11" s="55"/>
      <c r="C11" s="55"/>
      <c r="D11" s="43">
        <v>0</v>
      </c>
      <c r="E11" s="43">
        <v>32.4</v>
      </c>
      <c r="F11" s="43">
        <v>7</v>
      </c>
      <c r="G11" s="43">
        <v>7</v>
      </c>
      <c r="H11" s="54">
        <f t="shared" si="0"/>
        <v>46.4</v>
      </c>
    </row>
    <row r="12" spans="1:11" x14ac:dyDescent="0.2">
      <c r="A12" s="55" t="s">
        <v>29</v>
      </c>
      <c r="B12" s="55"/>
      <c r="C12" s="55"/>
      <c r="D12" s="43">
        <v>0</v>
      </c>
      <c r="E12" s="43">
        <v>36</v>
      </c>
      <c r="F12" s="43">
        <v>8</v>
      </c>
      <c r="G12" s="43">
        <v>7</v>
      </c>
      <c r="H12" s="54">
        <f t="shared" si="0"/>
        <v>51</v>
      </c>
    </row>
    <row r="13" spans="1:11" x14ac:dyDescent="0.2">
      <c r="A13" s="55" t="s">
        <v>30</v>
      </c>
      <c r="B13" s="55"/>
      <c r="C13" s="55"/>
      <c r="D13" s="43">
        <v>0</v>
      </c>
      <c r="E13" s="43">
        <v>27</v>
      </c>
      <c r="F13" s="43">
        <v>6</v>
      </c>
      <c r="G13" s="43">
        <v>6.4</v>
      </c>
      <c r="H13" s="54">
        <f t="shared" si="0"/>
        <v>39.4</v>
      </c>
    </row>
    <row r="14" spans="1:11" x14ac:dyDescent="0.2">
      <c r="A14" s="55" t="s">
        <v>31</v>
      </c>
      <c r="B14" s="55"/>
      <c r="C14" s="55"/>
      <c r="D14" s="43">
        <v>0</v>
      </c>
      <c r="E14" s="43">
        <v>32.4</v>
      </c>
      <c r="F14" s="43">
        <v>8</v>
      </c>
      <c r="G14" s="43">
        <v>6</v>
      </c>
      <c r="H14" s="54">
        <f t="shared" si="0"/>
        <v>46.4</v>
      </c>
    </row>
    <row r="15" spans="1:11" x14ac:dyDescent="0.2">
      <c r="A15" s="55" t="s">
        <v>32</v>
      </c>
      <c r="B15" s="55"/>
      <c r="C15" s="55"/>
      <c r="D15" s="43">
        <v>0</v>
      </c>
      <c r="E15" s="43">
        <v>28.8</v>
      </c>
      <c r="F15" s="43">
        <v>8</v>
      </c>
      <c r="G15" s="43">
        <v>6</v>
      </c>
      <c r="H15" s="54">
        <f t="shared" si="0"/>
        <v>42.8</v>
      </c>
    </row>
    <row r="16" spans="1:11" x14ac:dyDescent="0.2">
      <c r="A16" s="55" t="s">
        <v>33</v>
      </c>
      <c r="B16" s="55"/>
      <c r="C16" s="55"/>
      <c r="D16" s="43">
        <v>0</v>
      </c>
      <c r="E16" s="43">
        <v>36.9</v>
      </c>
      <c r="F16" s="43">
        <v>10</v>
      </c>
      <c r="G16" s="43">
        <v>8.1999999999999993</v>
      </c>
      <c r="H16" s="54">
        <f t="shared" si="0"/>
        <v>55.099999999999994</v>
      </c>
    </row>
    <row r="17" spans="1:8" x14ac:dyDescent="0.2">
      <c r="A17" s="55" t="s">
        <v>34</v>
      </c>
      <c r="B17" s="55"/>
      <c r="C17" s="55"/>
      <c r="D17" s="43">
        <v>0</v>
      </c>
      <c r="E17" s="43">
        <v>31.5</v>
      </c>
      <c r="F17" s="43">
        <v>7</v>
      </c>
      <c r="G17" s="43">
        <v>7</v>
      </c>
      <c r="H17" s="54">
        <f t="shared" si="0"/>
        <v>45.5</v>
      </c>
    </row>
    <row r="18" spans="1:8" x14ac:dyDescent="0.2">
      <c r="A18" s="55" t="s">
        <v>35</v>
      </c>
      <c r="B18" s="55"/>
      <c r="C18" s="55"/>
      <c r="D18" s="43">
        <v>0</v>
      </c>
      <c r="E18" s="43">
        <v>41.4</v>
      </c>
      <c r="F18" s="43">
        <v>10</v>
      </c>
      <c r="G18" s="43">
        <v>9.4</v>
      </c>
      <c r="H18" s="54">
        <f t="shared" si="0"/>
        <v>60.8</v>
      </c>
    </row>
    <row r="19" spans="1:8" x14ac:dyDescent="0.2">
      <c r="A19" s="55" t="s">
        <v>36</v>
      </c>
      <c r="B19" s="55"/>
      <c r="C19" s="55"/>
      <c r="D19" s="43">
        <v>0</v>
      </c>
      <c r="E19" s="43">
        <v>28.8</v>
      </c>
      <c r="F19" s="43">
        <v>7</v>
      </c>
      <c r="G19" s="43">
        <v>6</v>
      </c>
      <c r="H19" s="54">
        <f t="shared" si="0"/>
        <v>41.8</v>
      </c>
    </row>
  </sheetData>
  <mergeCells count="17">
    <mergeCell ref="A13:C13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9:C19"/>
    <mergeCell ref="A14:C14"/>
    <mergeCell ref="A15:C15"/>
    <mergeCell ref="A16:C16"/>
    <mergeCell ref="A17:C17"/>
    <mergeCell ref="A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4" sqref="H4:H19"/>
    </sheetView>
  </sheetViews>
  <sheetFormatPr defaultRowHeight="12.75" x14ac:dyDescent="0.2"/>
  <sheetData>
    <row r="1" spans="1:8" ht="15.75" x14ac:dyDescent="0.25">
      <c r="A1" s="9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56"/>
      <c r="B3" s="56"/>
      <c r="C3" s="56"/>
      <c r="D3" s="48" t="s">
        <v>6</v>
      </c>
      <c r="E3" s="48" t="s">
        <v>7</v>
      </c>
      <c r="F3" s="48" t="s">
        <v>8</v>
      </c>
      <c r="G3" s="48" t="s">
        <v>9</v>
      </c>
      <c r="H3" s="49" t="s">
        <v>10</v>
      </c>
    </row>
    <row r="4" spans="1:8" x14ac:dyDescent="0.2">
      <c r="A4" s="55" t="s">
        <v>21</v>
      </c>
      <c r="B4" s="55"/>
      <c r="C4" s="55"/>
      <c r="D4" s="47">
        <v>0</v>
      </c>
      <c r="E4" s="47">
        <v>9</v>
      </c>
      <c r="F4" s="47">
        <v>2</v>
      </c>
      <c r="G4" s="47">
        <v>2</v>
      </c>
      <c r="H4" s="50">
        <f>SUM(D4:G4)</f>
        <v>13</v>
      </c>
    </row>
    <row r="5" spans="1:8" x14ac:dyDescent="0.2">
      <c r="A5" s="55" t="s">
        <v>22</v>
      </c>
      <c r="B5" s="55"/>
      <c r="C5" s="55"/>
      <c r="D5" s="47">
        <v>0</v>
      </c>
      <c r="E5" s="47">
        <v>27</v>
      </c>
      <c r="F5" s="47">
        <v>8</v>
      </c>
      <c r="G5" s="47">
        <v>6</v>
      </c>
      <c r="H5" s="54">
        <f t="shared" ref="H5:H19" si="0">SUM(D5:G5)</f>
        <v>41</v>
      </c>
    </row>
    <row r="6" spans="1:8" x14ac:dyDescent="0.2">
      <c r="A6" s="55" t="s">
        <v>23</v>
      </c>
      <c r="B6" s="55"/>
      <c r="C6" s="55"/>
      <c r="D6" s="47">
        <v>0</v>
      </c>
      <c r="E6" s="47">
        <v>45</v>
      </c>
      <c r="F6" s="47">
        <v>10</v>
      </c>
      <c r="G6" s="47">
        <v>8</v>
      </c>
      <c r="H6" s="54">
        <f t="shared" si="0"/>
        <v>63</v>
      </c>
    </row>
    <row r="7" spans="1:8" x14ac:dyDescent="0.2">
      <c r="A7" s="55" t="s">
        <v>24</v>
      </c>
      <c r="B7" s="55"/>
      <c r="C7" s="55"/>
      <c r="D7" s="47">
        <v>0</v>
      </c>
      <c r="E7" s="47">
        <v>27</v>
      </c>
      <c r="F7" s="47">
        <v>6</v>
      </c>
      <c r="G7" s="47">
        <v>6</v>
      </c>
      <c r="H7" s="54">
        <f t="shared" si="0"/>
        <v>39</v>
      </c>
    </row>
    <row r="8" spans="1:8" x14ac:dyDescent="0.2">
      <c r="A8" s="55" t="s">
        <v>25</v>
      </c>
      <c r="B8" s="55"/>
      <c r="C8" s="55"/>
      <c r="D8" s="47">
        <v>0</v>
      </c>
      <c r="E8" s="47">
        <v>27</v>
      </c>
      <c r="F8" s="47">
        <v>10</v>
      </c>
      <c r="G8" s="47">
        <v>6</v>
      </c>
      <c r="H8" s="54">
        <f t="shared" si="0"/>
        <v>43</v>
      </c>
    </row>
    <row r="9" spans="1:8" x14ac:dyDescent="0.2">
      <c r="A9" s="55" t="s">
        <v>26</v>
      </c>
      <c r="B9" s="55"/>
      <c r="C9" s="55"/>
      <c r="D9" s="47">
        <v>0</v>
      </c>
      <c r="E9" s="47">
        <v>27</v>
      </c>
      <c r="F9" s="47">
        <v>6</v>
      </c>
      <c r="G9" s="47">
        <v>6</v>
      </c>
      <c r="H9" s="54">
        <f t="shared" si="0"/>
        <v>39</v>
      </c>
    </row>
    <row r="10" spans="1:8" x14ac:dyDescent="0.2">
      <c r="A10" s="55" t="s">
        <v>27</v>
      </c>
      <c r="B10" s="55"/>
      <c r="C10" s="55"/>
      <c r="D10" s="47">
        <v>0</v>
      </c>
      <c r="E10" s="47">
        <v>45</v>
      </c>
      <c r="F10" s="47">
        <v>10</v>
      </c>
      <c r="G10" s="47">
        <v>10</v>
      </c>
      <c r="H10" s="54">
        <f t="shared" si="0"/>
        <v>65</v>
      </c>
    </row>
    <row r="11" spans="1:8" x14ac:dyDescent="0.2">
      <c r="A11" s="55" t="s">
        <v>28</v>
      </c>
      <c r="B11" s="55"/>
      <c r="C11" s="55"/>
      <c r="D11" s="47">
        <v>0</v>
      </c>
      <c r="E11" s="47">
        <v>27</v>
      </c>
      <c r="F11" s="47">
        <v>6</v>
      </c>
      <c r="G11" s="47">
        <v>6</v>
      </c>
      <c r="H11" s="54">
        <f t="shared" si="0"/>
        <v>39</v>
      </c>
    </row>
    <row r="12" spans="1:8" x14ac:dyDescent="0.2">
      <c r="A12" s="55" t="s">
        <v>29</v>
      </c>
      <c r="B12" s="55"/>
      <c r="C12" s="55"/>
      <c r="D12" s="47">
        <v>0</v>
      </c>
      <c r="E12" s="47">
        <v>27</v>
      </c>
      <c r="F12" s="47">
        <v>10</v>
      </c>
      <c r="G12" s="47">
        <v>6</v>
      </c>
      <c r="H12" s="54">
        <f t="shared" si="0"/>
        <v>43</v>
      </c>
    </row>
    <row r="13" spans="1:8" x14ac:dyDescent="0.2">
      <c r="A13" s="55" t="s">
        <v>30</v>
      </c>
      <c r="B13" s="55"/>
      <c r="C13" s="55"/>
      <c r="D13" s="47">
        <v>0</v>
      </c>
      <c r="E13" s="47">
        <v>27</v>
      </c>
      <c r="F13" s="47">
        <v>6</v>
      </c>
      <c r="G13" s="47">
        <v>8</v>
      </c>
      <c r="H13" s="54">
        <f t="shared" si="0"/>
        <v>41</v>
      </c>
    </row>
    <row r="14" spans="1:8" x14ac:dyDescent="0.2">
      <c r="A14" s="55" t="s">
        <v>31</v>
      </c>
      <c r="B14" s="55"/>
      <c r="C14" s="55"/>
      <c r="D14" s="47">
        <v>0</v>
      </c>
      <c r="E14" s="47">
        <v>27</v>
      </c>
      <c r="F14" s="47">
        <v>10</v>
      </c>
      <c r="G14" s="47">
        <v>6</v>
      </c>
      <c r="H14" s="54">
        <f t="shared" si="0"/>
        <v>43</v>
      </c>
    </row>
    <row r="15" spans="1:8" x14ac:dyDescent="0.2">
      <c r="A15" s="55" t="s">
        <v>32</v>
      </c>
      <c r="B15" s="55"/>
      <c r="C15" s="55"/>
      <c r="D15" s="47">
        <v>0</v>
      </c>
      <c r="E15" s="47">
        <v>27</v>
      </c>
      <c r="F15" s="47">
        <v>10</v>
      </c>
      <c r="G15" s="47">
        <v>8</v>
      </c>
      <c r="H15" s="54">
        <f t="shared" si="0"/>
        <v>45</v>
      </c>
    </row>
    <row r="16" spans="1:8" x14ac:dyDescent="0.2">
      <c r="A16" s="55" t="s">
        <v>33</v>
      </c>
      <c r="B16" s="55"/>
      <c r="C16" s="55"/>
      <c r="D16" s="47">
        <v>0</v>
      </c>
      <c r="E16" s="47">
        <v>27</v>
      </c>
      <c r="F16" s="47">
        <v>10</v>
      </c>
      <c r="G16" s="47">
        <v>6</v>
      </c>
      <c r="H16" s="54">
        <f t="shared" si="0"/>
        <v>43</v>
      </c>
    </row>
    <row r="17" spans="1:8" x14ac:dyDescent="0.2">
      <c r="A17" s="55" t="s">
        <v>34</v>
      </c>
      <c r="B17" s="55"/>
      <c r="C17" s="55"/>
      <c r="D17" s="47">
        <v>0</v>
      </c>
      <c r="E17" s="47">
        <v>27</v>
      </c>
      <c r="F17" s="47">
        <v>10</v>
      </c>
      <c r="G17" s="47">
        <v>6</v>
      </c>
      <c r="H17" s="54">
        <f t="shared" si="0"/>
        <v>43</v>
      </c>
    </row>
    <row r="18" spans="1:8" x14ac:dyDescent="0.2">
      <c r="A18" s="55" t="s">
        <v>35</v>
      </c>
      <c r="B18" s="55"/>
      <c r="C18" s="55"/>
      <c r="D18" s="47">
        <v>0</v>
      </c>
      <c r="E18" s="47">
        <v>45</v>
      </c>
      <c r="F18" s="47">
        <v>10</v>
      </c>
      <c r="G18" s="47">
        <v>10</v>
      </c>
      <c r="H18" s="54">
        <f t="shared" si="0"/>
        <v>65</v>
      </c>
    </row>
    <row r="19" spans="1:8" x14ac:dyDescent="0.2">
      <c r="A19" s="55" t="s">
        <v>36</v>
      </c>
      <c r="B19" s="55"/>
      <c r="C19" s="55"/>
      <c r="D19" s="47">
        <v>0</v>
      </c>
      <c r="E19" s="47">
        <v>36</v>
      </c>
      <c r="F19" s="47">
        <v>6</v>
      </c>
      <c r="G19" s="47">
        <v>8</v>
      </c>
      <c r="H19" s="54">
        <f t="shared" si="0"/>
        <v>50</v>
      </c>
    </row>
  </sheetData>
  <mergeCells count="17">
    <mergeCell ref="A13:C13"/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  <mergeCell ref="A19:C19"/>
    <mergeCell ref="A14:C14"/>
    <mergeCell ref="A15:C15"/>
    <mergeCell ref="A16:C16"/>
    <mergeCell ref="A17:C17"/>
    <mergeCell ref="A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4" sqref="H4:H19"/>
    </sheetView>
  </sheetViews>
  <sheetFormatPr defaultRowHeight="12.75" x14ac:dyDescent="0.2"/>
  <sheetData>
    <row r="1" spans="1: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6"/>
      <c r="B3" s="56"/>
      <c r="C3" s="56"/>
      <c r="D3" s="52" t="s">
        <v>6</v>
      </c>
      <c r="E3" s="52" t="s">
        <v>7</v>
      </c>
      <c r="F3" s="52" t="s">
        <v>8</v>
      </c>
      <c r="G3" s="52" t="s">
        <v>9</v>
      </c>
      <c r="H3" s="53" t="s">
        <v>10</v>
      </c>
      <c r="I3" s="6"/>
    </row>
    <row r="4" spans="1:9" x14ac:dyDescent="0.2">
      <c r="A4" s="55" t="s">
        <v>21</v>
      </c>
      <c r="B4" s="55"/>
      <c r="C4" s="55"/>
      <c r="D4" s="51">
        <v>0</v>
      </c>
      <c r="E4" s="51">
        <v>18</v>
      </c>
      <c r="F4" s="51">
        <v>4</v>
      </c>
      <c r="G4" s="51">
        <v>4</v>
      </c>
      <c r="H4" s="54">
        <f>SUM(D4:G4)</f>
        <v>26</v>
      </c>
      <c r="I4" s="7"/>
    </row>
    <row r="5" spans="1:9" x14ac:dyDescent="0.2">
      <c r="A5" s="55" t="s">
        <v>22</v>
      </c>
      <c r="B5" s="55"/>
      <c r="C5" s="55"/>
      <c r="D5" s="51">
        <v>0</v>
      </c>
      <c r="E5" s="51">
        <v>31.5</v>
      </c>
      <c r="F5" s="51">
        <v>7</v>
      </c>
      <c r="G5" s="51">
        <v>7</v>
      </c>
      <c r="H5" s="54">
        <f t="shared" ref="H5:H19" si="0">SUM(D5:G5)</f>
        <v>45.5</v>
      </c>
      <c r="I5" s="7"/>
    </row>
    <row r="6" spans="1:9" x14ac:dyDescent="0.2">
      <c r="A6" s="55" t="s">
        <v>23</v>
      </c>
      <c r="B6" s="55"/>
      <c r="C6" s="55"/>
      <c r="D6" s="51">
        <v>0</v>
      </c>
      <c r="E6" s="51">
        <v>40.5</v>
      </c>
      <c r="F6" s="51">
        <v>8.8000000000000007</v>
      </c>
      <c r="G6" s="51">
        <v>8.8000000000000007</v>
      </c>
      <c r="H6" s="54">
        <f t="shared" si="0"/>
        <v>58.099999999999994</v>
      </c>
      <c r="I6" s="7"/>
    </row>
    <row r="7" spans="1:9" x14ac:dyDescent="0.2">
      <c r="A7" s="55" t="s">
        <v>24</v>
      </c>
      <c r="B7" s="55"/>
      <c r="C7" s="55"/>
      <c r="D7" s="51">
        <v>0</v>
      </c>
      <c r="E7" s="51">
        <v>36</v>
      </c>
      <c r="F7" s="51">
        <v>8</v>
      </c>
      <c r="G7" s="51">
        <v>8.8000000000000007</v>
      </c>
      <c r="H7" s="54">
        <f t="shared" si="0"/>
        <v>52.8</v>
      </c>
      <c r="I7" s="7"/>
    </row>
    <row r="8" spans="1:9" x14ac:dyDescent="0.2">
      <c r="A8" s="55" t="s">
        <v>25</v>
      </c>
      <c r="B8" s="55"/>
      <c r="C8" s="55"/>
      <c r="D8" s="51">
        <v>0</v>
      </c>
      <c r="E8" s="51">
        <v>36</v>
      </c>
      <c r="F8" s="51">
        <v>8</v>
      </c>
      <c r="G8" s="51">
        <v>8</v>
      </c>
      <c r="H8" s="54">
        <f t="shared" si="0"/>
        <v>52</v>
      </c>
      <c r="I8" s="7"/>
    </row>
    <row r="9" spans="1:9" x14ac:dyDescent="0.2">
      <c r="A9" s="55" t="s">
        <v>26</v>
      </c>
      <c r="B9" s="55"/>
      <c r="C9" s="55"/>
      <c r="D9" s="51">
        <v>0</v>
      </c>
      <c r="E9" s="51">
        <v>36</v>
      </c>
      <c r="F9" s="51">
        <v>7</v>
      </c>
      <c r="G9" s="51">
        <v>8</v>
      </c>
      <c r="H9" s="54">
        <f t="shared" si="0"/>
        <v>51</v>
      </c>
      <c r="I9" s="7"/>
    </row>
    <row r="10" spans="1:9" x14ac:dyDescent="0.2">
      <c r="A10" s="55" t="s">
        <v>27</v>
      </c>
      <c r="B10" s="55"/>
      <c r="C10" s="55"/>
      <c r="D10" s="51">
        <v>0</v>
      </c>
      <c r="E10" s="51">
        <v>42.300000000000004</v>
      </c>
      <c r="F10" s="51">
        <v>10</v>
      </c>
      <c r="G10" s="51">
        <v>10</v>
      </c>
      <c r="H10" s="54">
        <f t="shared" si="0"/>
        <v>62.300000000000004</v>
      </c>
      <c r="I10" s="7"/>
    </row>
    <row r="11" spans="1:9" x14ac:dyDescent="0.2">
      <c r="A11" s="55" t="s">
        <v>28</v>
      </c>
      <c r="B11" s="55"/>
      <c r="C11" s="55"/>
      <c r="D11" s="51">
        <v>0</v>
      </c>
      <c r="E11" s="51">
        <v>36</v>
      </c>
      <c r="F11" s="51">
        <v>8</v>
      </c>
      <c r="G11" s="51">
        <v>8</v>
      </c>
      <c r="H11" s="54">
        <f t="shared" si="0"/>
        <v>52</v>
      </c>
    </row>
    <row r="12" spans="1:9" x14ac:dyDescent="0.2">
      <c r="A12" s="55" t="s">
        <v>29</v>
      </c>
      <c r="B12" s="55"/>
      <c r="C12" s="55"/>
      <c r="D12" s="51">
        <v>0</v>
      </c>
      <c r="E12" s="51">
        <v>36</v>
      </c>
      <c r="F12" s="51">
        <v>7</v>
      </c>
      <c r="G12" s="51">
        <v>8</v>
      </c>
      <c r="H12" s="54">
        <f t="shared" si="0"/>
        <v>51</v>
      </c>
    </row>
    <row r="13" spans="1:9" x14ac:dyDescent="0.2">
      <c r="A13" s="55" t="s">
        <v>30</v>
      </c>
      <c r="B13" s="55"/>
      <c r="C13" s="55"/>
      <c r="D13" s="51">
        <v>0</v>
      </c>
      <c r="E13" s="51">
        <v>36</v>
      </c>
      <c r="F13" s="51">
        <v>8</v>
      </c>
      <c r="G13" s="51">
        <v>8</v>
      </c>
      <c r="H13" s="54">
        <f t="shared" si="0"/>
        <v>52</v>
      </c>
    </row>
    <row r="14" spans="1:9" x14ac:dyDescent="0.2">
      <c r="A14" s="55" t="s">
        <v>31</v>
      </c>
      <c r="B14" s="55"/>
      <c r="C14" s="55"/>
      <c r="D14" s="51">
        <v>0</v>
      </c>
      <c r="E14" s="51">
        <v>36</v>
      </c>
      <c r="F14" s="51">
        <v>8</v>
      </c>
      <c r="G14" s="51">
        <v>8</v>
      </c>
      <c r="H14" s="54">
        <f t="shared" si="0"/>
        <v>52</v>
      </c>
    </row>
    <row r="15" spans="1:9" x14ac:dyDescent="0.2">
      <c r="A15" s="55" t="s">
        <v>32</v>
      </c>
      <c r="B15" s="55"/>
      <c r="C15" s="55"/>
      <c r="D15" s="51">
        <v>0</v>
      </c>
      <c r="E15" s="51">
        <v>36</v>
      </c>
      <c r="F15" s="51">
        <v>8</v>
      </c>
      <c r="G15" s="51">
        <v>8</v>
      </c>
      <c r="H15" s="54">
        <f t="shared" si="0"/>
        <v>52</v>
      </c>
    </row>
    <row r="16" spans="1:9" x14ac:dyDescent="0.2">
      <c r="A16" s="55" t="s">
        <v>33</v>
      </c>
      <c r="B16" s="55"/>
      <c r="C16" s="55"/>
      <c r="D16" s="51">
        <v>0</v>
      </c>
      <c r="E16" s="51">
        <v>36</v>
      </c>
      <c r="F16" s="51">
        <v>8</v>
      </c>
      <c r="G16" s="51">
        <v>8</v>
      </c>
      <c r="H16" s="54">
        <f t="shared" si="0"/>
        <v>52</v>
      </c>
    </row>
    <row r="17" spans="1:8" x14ac:dyDescent="0.2">
      <c r="A17" s="55" t="s">
        <v>34</v>
      </c>
      <c r="B17" s="55"/>
      <c r="C17" s="55"/>
      <c r="D17" s="51">
        <v>0</v>
      </c>
      <c r="E17" s="51">
        <v>34.199999999999996</v>
      </c>
      <c r="F17" s="51">
        <v>7</v>
      </c>
      <c r="G17" s="51">
        <v>7</v>
      </c>
      <c r="H17" s="54">
        <f t="shared" si="0"/>
        <v>48.199999999999996</v>
      </c>
    </row>
    <row r="18" spans="1:8" x14ac:dyDescent="0.2">
      <c r="A18" s="55" t="s">
        <v>35</v>
      </c>
      <c r="B18" s="55"/>
      <c r="C18" s="55"/>
      <c r="D18" s="51">
        <v>0</v>
      </c>
      <c r="E18" s="51">
        <v>43.199999999999996</v>
      </c>
      <c r="F18" s="51">
        <v>10</v>
      </c>
      <c r="G18" s="51">
        <v>10</v>
      </c>
      <c r="H18" s="54">
        <f t="shared" si="0"/>
        <v>63.199999999999996</v>
      </c>
    </row>
    <row r="19" spans="1:8" x14ac:dyDescent="0.2">
      <c r="A19" s="55" t="s">
        <v>36</v>
      </c>
      <c r="B19" s="55"/>
      <c r="C19" s="55"/>
      <c r="D19" s="51">
        <v>0</v>
      </c>
      <c r="E19" s="51">
        <v>37.800000000000004</v>
      </c>
      <c r="F19" s="51">
        <v>8</v>
      </c>
      <c r="G19" s="51">
        <v>8</v>
      </c>
      <c r="H19" s="54">
        <f t="shared" si="0"/>
        <v>53.800000000000004</v>
      </c>
    </row>
  </sheetData>
  <mergeCells count="17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9:C19"/>
    <mergeCell ref="A14:C14"/>
    <mergeCell ref="A15:C15"/>
    <mergeCell ref="A16:C16"/>
    <mergeCell ref="A17:C17"/>
    <mergeCell ref="A18:C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5" sqref="H5"/>
    </sheetView>
  </sheetViews>
  <sheetFormatPr defaultRowHeight="12.75" x14ac:dyDescent="0.2"/>
  <sheetData>
    <row r="1" spans="1: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7"/>
      <c r="B3" s="57"/>
      <c r="C3" s="57"/>
      <c r="D3" s="36" t="s">
        <v>6</v>
      </c>
      <c r="E3" s="36" t="s">
        <v>7</v>
      </c>
      <c r="F3" s="36" t="s">
        <v>8</v>
      </c>
      <c r="G3" s="36" t="s">
        <v>9</v>
      </c>
      <c r="H3" s="37" t="s">
        <v>10</v>
      </c>
      <c r="I3" s="6"/>
    </row>
    <row r="4" spans="1:9" x14ac:dyDescent="0.2">
      <c r="A4" s="55" t="s">
        <v>21</v>
      </c>
      <c r="B4" s="55"/>
      <c r="C4" s="55"/>
      <c r="D4" s="35">
        <v>0</v>
      </c>
      <c r="E4" s="35">
        <v>9</v>
      </c>
      <c r="F4" s="35">
        <v>2</v>
      </c>
      <c r="G4" s="35">
        <v>2</v>
      </c>
      <c r="H4" s="38">
        <f>SUM(D4:G4)</f>
        <v>13</v>
      </c>
      <c r="I4" s="7"/>
    </row>
    <row r="5" spans="1:9" x14ac:dyDescent="0.2">
      <c r="A5" s="55" t="s">
        <v>22</v>
      </c>
      <c r="B5" s="55"/>
      <c r="C5" s="55"/>
      <c r="D5" s="35">
        <v>0</v>
      </c>
      <c r="E5" s="35">
        <v>27</v>
      </c>
      <c r="F5" s="35">
        <v>8</v>
      </c>
      <c r="G5" s="35">
        <v>6</v>
      </c>
      <c r="H5" s="38">
        <f t="shared" ref="H5:H19" si="0">SUM(D5:G5)</f>
        <v>41</v>
      </c>
      <c r="I5" s="7"/>
    </row>
    <row r="6" spans="1:9" x14ac:dyDescent="0.2">
      <c r="A6" s="55" t="s">
        <v>23</v>
      </c>
      <c r="B6" s="55"/>
      <c r="C6" s="55"/>
      <c r="D6" s="35">
        <v>0</v>
      </c>
      <c r="E6" s="35">
        <v>45</v>
      </c>
      <c r="F6" s="35">
        <v>10</v>
      </c>
      <c r="G6" s="35">
        <v>8</v>
      </c>
      <c r="H6" s="38">
        <f t="shared" si="0"/>
        <v>63</v>
      </c>
      <c r="I6" s="7"/>
    </row>
    <row r="7" spans="1:9" x14ac:dyDescent="0.2">
      <c r="A7" s="55" t="s">
        <v>24</v>
      </c>
      <c r="B7" s="55"/>
      <c r="C7" s="55"/>
      <c r="D7" s="35">
        <v>0</v>
      </c>
      <c r="E7" s="35">
        <v>27</v>
      </c>
      <c r="F7" s="35">
        <v>6</v>
      </c>
      <c r="G7" s="35">
        <v>6</v>
      </c>
      <c r="H7" s="38">
        <f t="shared" si="0"/>
        <v>39</v>
      </c>
      <c r="I7" s="7"/>
    </row>
    <row r="8" spans="1:9" x14ac:dyDescent="0.2">
      <c r="A8" s="55" t="s">
        <v>25</v>
      </c>
      <c r="B8" s="55"/>
      <c r="C8" s="55"/>
      <c r="D8" s="35">
        <v>0</v>
      </c>
      <c r="E8" s="35">
        <v>27</v>
      </c>
      <c r="F8" s="35">
        <v>8</v>
      </c>
      <c r="G8" s="35">
        <v>6</v>
      </c>
      <c r="H8" s="38">
        <f t="shared" si="0"/>
        <v>41</v>
      </c>
      <c r="I8" s="7"/>
    </row>
    <row r="9" spans="1:9" x14ac:dyDescent="0.2">
      <c r="A9" s="55" t="s">
        <v>26</v>
      </c>
      <c r="B9" s="55"/>
      <c r="C9" s="55"/>
      <c r="D9" s="35">
        <v>0</v>
      </c>
      <c r="E9" s="35">
        <v>27</v>
      </c>
      <c r="F9" s="35">
        <v>6</v>
      </c>
      <c r="G9" s="35">
        <v>6</v>
      </c>
      <c r="H9" s="38">
        <f t="shared" si="0"/>
        <v>39</v>
      </c>
      <c r="I9" s="7"/>
    </row>
    <row r="10" spans="1:9" x14ac:dyDescent="0.2">
      <c r="A10" s="55" t="s">
        <v>27</v>
      </c>
      <c r="B10" s="55"/>
      <c r="C10" s="55"/>
      <c r="D10" s="35">
        <v>0</v>
      </c>
      <c r="E10" s="35">
        <v>45</v>
      </c>
      <c r="F10" s="35">
        <v>10</v>
      </c>
      <c r="G10" s="35">
        <v>10</v>
      </c>
      <c r="H10" s="38">
        <f t="shared" si="0"/>
        <v>65</v>
      </c>
      <c r="I10" s="7"/>
    </row>
    <row r="11" spans="1:9" x14ac:dyDescent="0.2">
      <c r="A11" s="55" t="s">
        <v>28</v>
      </c>
      <c r="B11" s="55"/>
      <c r="C11" s="55"/>
      <c r="D11" s="35">
        <v>0</v>
      </c>
      <c r="E11" s="35">
        <v>27</v>
      </c>
      <c r="F11" s="35">
        <v>6</v>
      </c>
      <c r="G11" s="35">
        <v>6</v>
      </c>
      <c r="H11" s="38">
        <f t="shared" si="0"/>
        <v>39</v>
      </c>
    </row>
    <row r="12" spans="1:9" x14ac:dyDescent="0.2">
      <c r="A12" s="55" t="s">
        <v>29</v>
      </c>
      <c r="B12" s="55"/>
      <c r="C12" s="55"/>
      <c r="D12" s="35">
        <v>0</v>
      </c>
      <c r="E12" s="35">
        <v>27</v>
      </c>
      <c r="F12" s="35">
        <v>10</v>
      </c>
      <c r="G12" s="35">
        <v>6</v>
      </c>
      <c r="H12" s="38">
        <f t="shared" si="0"/>
        <v>43</v>
      </c>
    </row>
    <row r="13" spans="1:9" x14ac:dyDescent="0.2">
      <c r="A13" s="55" t="s">
        <v>30</v>
      </c>
      <c r="B13" s="55"/>
      <c r="C13" s="55"/>
      <c r="D13" s="35">
        <v>0</v>
      </c>
      <c r="E13" s="35">
        <v>27</v>
      </c>
      <c r="F13" s="35">
        <v>6</v>
      </c>
      <c r="G13" s="35">
        <v>6</v>
      </c>
      <c r="H13" s="38">
        <f t="shared" si="0"/>
        <v>39</v>
      </c>
    </row>
    <row r="14" spans="1:9" x14ac:dyDescent="0.2">
      <c r="A14" s="55" t="s">
        <v>31</v>
      </c>
      <c r="B14" s="55"/>
      <c r="C14" s="55"/>
      <c r="D14" s="35">
        <v>0</v>
      </c>
      <c r="E14" s="35">
        <v>27</v>
      </c>
      <c r="F14" s="35">
        <v>10</v>
      </c>
      <c r="G14" s="35">
        <v>6</v>
      </c>
      <c r="H14" s="38">
        <f t="shared" si="0"/>
        <v>43</v>
      </c>
    </row>
    <row r="15" spans="1:9" x14ac:dyDescent="0.2">
      <c r="A15" s="55" t="s">
        <v>32</v>
      </c>
      <c r="B15" s="55"/>
      <c r="C15" s="55"/>
      <c r="D15" s="35">
        <v>0</v>
      </c>
      <c r="E15" s="35">
        <v>27</v>
      </c>
      <c r="F15" s="35">
        <v>10</v>
      </c>
      <c r="G15" s="35">
        <v>6</v>
      </c>
      <c r="H15" s="38">
        <f t="shared" si="0"/>
        <v>43</v>
      </c>
    </row>
    <row r="16" spans="1:9" x14ac:dyDescent="0.2">
      <c r="A16" s="55" t="s">
        <v>33</v>
      </c>
      <c r="B16" s="55"/>
      <c r="C16" s="55"/>
      <c r="D16" s="35">
        <v>0</v>
      </c>
      <c r="E16" s="35">
        <v>27</v>
      </c>
      <c r="F16" s="35">
        <v>10</v>
      </c>
      <c r="G16" s="35">
        <v>6</v>
      </c>
      <c r="H16" s="38">
        <f t="shared" si="0"/>
        <v>43</v>
      </c>
    </row>
    <row r="17" spans="1:8" x14ac:dyDescent="0.2">
      <c r="A17" s="55" t="s">
        <v>34</v>
      </c>
      <c r="B17" s="55"/>
      <c r="C17" s="55"/>
      <c r="D17" s="35">
        <v>0</v>
      </c>
      <c r="E17" s="35">
        <v>27</v>
      </c>
      <c r="F17" s="35">
        <v>10</v>
      </c>
      <c r="G17" s="35">
        <v>6</v>
      </c>
      <c r="H17" s="38">
        <f t="shared" si="0"/>
        <v>43</v>
      </c>
    </row>
    <row r="18" spans="1:8" x14ac:dyDescent="0.2">
      <c r="A18" s="55" t="s">
        <v>35</v>
      </c>
      <c r="B18" s="55"/>
      <c r="C18" s="55"/>
      <c r="D18" s="35">
        <v>0</v>
      </c>
      <c r="E18" s="35">
        <v>45</v>
      </c>
      <c r="F18" s="35">
        <v>10</v>
      </c>
      <c r="G18" s="35">
        <v>10</v>
      </c>
      <c r="H18" s="38">
        <f t="shared" si="0"/>
        <v>65</v>
      </c>
    </row>
    <row r="19" spans="1:8" x14ac:dyDescent="0.2">
      <c r="A19" s="55" t="s">
        <v>36</v>
      </c>
      <c r="B19" s="55"/>
      <c r="C19" s="55"/>
      <c r="D19" s="35">
        <v>0</v>
      </c>
      <c r="E19" s="35">
        <v>36</v>
      </c>
      <c r="F19" s="35">
        <v>6</v>
      </c>
      <c r="G19" s="35">
        <v>8</v>
      </c>
      <c r="H19" s="38">
        <f t="shared" si="0"/>
        <v>50</v>
      </c>
    </row>
  </sheetData>
  <mergeCells count="17">
    <mergeCell ref="A19:C19"/>
    <mergeCell ref="A14:C14"/>
    <mergeCell ref="A15:C15"/>
    <mergeCell ref="A16:C16"/>
    <mergeCell ref="A17:C17"/>
    <mergeCell ref="A18:C18"/>
    <mergeCell ref="A13:C13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workbookViewId="0">
      <selection activeCell="H36" sqref="H36"/>
    </sheetView>
  </sheetViews>
  <sheetFormatPr defaultRowHeight="12.75" x14ac:dyDescent="0.2"/>
  <sheetData>
    <row r="1" spans="1: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57"/>
      <c r="B3" s="57"/>
      <c r="C3" s="57"/>
      <c r="D3" s="40" t="s">
        <v>6</v>
      </c>
      <c r="E3" s="40" t="s">
        <v>7</v>
      </c>
      <c r="F3" s="40" t="s">
        <v>8</v>
      </c>
      <c r="G3" s="40" t="s">
        <v>9</v>
      </c>
      <c r="H3" s="41" t="s">
        <v>10</v>
      </c>
      <c r="I3" s="6"/>
    </row>
    <row r="4" spans="1:9" x14ac:dyDescent="0.2">
      <c r="A4" s="55" t="s">
        <v>21</v>
      </c>
      <c r="B4" s="55"/>
      <c r="C4" s="55"/>
      <c r="D4" s="39">
        <v>7</v>
      </c>
      <c r="E4" s="39">
        <v>9</v>
      </c>
      <c r="F4" s="39">
        <v>2</v>
      </c>
      <c r="G4" s="39">
        <v>2</v>
      </c>
      <c r="H4" s="42">
        <f>SUM(E4:G4)</f>
        <v>13</v>
      </c>
      <c r="I4" s="7"/>
    </row>
    <row r="5" spans="1:9" x14ac:dyDescent="0.2">
      <c r="A5" s="55" t="s">
        <v>22</v>
      </c>
      <c r="B5" s="55"/>
      <c r="C5" s="55"/>
      <c r="D5" s="39">
        <v>35</v>
      </c>
      <c r="E5" s="39">
        <v>18</v>
      </c>
      <c r="F5" s="39">
        <v>8</v>
      </c>
      <c r="G5" s="39">
        <v>6</v>
      </c>
      <c r="H5" s="42">
        <f t="shared" ref="H5:H18" si="0">SUM(E5:G5)</f>
        <v>32</v>
      </c>
      <c r="I5" s="7"/>
    </row>
    <row r="6" spans="1:9" x14ac:dyDescent="0.2">
      <c r="A6" s="55" t="s">
        <v>23</v>
      </c>
      <c r="B6" s="55"/>
      <c r="C6" s="55"/>
      <c r="D6" s="39">
        <v>35</v>
      </c>
      <c r="E6" s="39">
        <v>45</v>
      </c>
      <c r="F6" s="39">
        <v>10</v>
      </c>
      <c r="G6" s="39">
        <v>10</v>
      </c>
      <c r="H6" s="42">
        <f t="shared" si="0"/>
        <v>65</v>
      </c>
      <c r="I6" s="7"/>
    </row>
    <row r="7" spans="1:9" x14ac:dyDescent="0.2">
      <c r="A7" s="55" t="s">
        <v>24</v>
      </c>
      <c r="B7" s="55"/>
      <c r="C7" s="55"/>
      <c r="D7" s="39">
        <v>35</v>
      </c>
      <c r="E7" s="39">
        <v>27</v>
      </c>
      <c r="F7" s="39">
        <v>6</v>
      </c>
      <c r="G7" s="39">
        <v>6</v>
      </c>
      <c r="H7" s="42">
        <f t="shared" si="0"/>
        <v>39</v>
      </c>
      <c r="I7" s="7"/>
    </row>
    <row r="8" spans="1:9" x14ac:dyDescent="0.2">
      <c r="A8" s="55" t="s">
        <v>25</v>
      </c>
      <c r="B8" s="55"/>
      <c r="C8" s="55"/>
      <c r="D8" s="39">
        <v>35</v>
      </c>
      <c r="E8" s="39">
        <v>36</v>
      </c>
      <c r="F8" s="39">
        <v>6</v>
      </c>
      <c r="G8" s="39">
        <v>8</v>
      </c>
      <c r="H8" s="42">
        <f t="shared" si="0"/>
        <v>50</v>
      </c>
      <c r="I8" s="7"/>
    </row>
    <row r="9" spans="1:9" x14ac:dyDescent="0.2">
      <c r="A9" s="55" t="s">
        <v>26</v>
      </c>
      <c r="B9" s="55"/>
      <c r="C9" s="55"/>
      <c r="D9" s="39">
        <v>35</v>
      </c>
      <c r="E9" s="39">
        <v>27</v>
      </c>
      <c r="F9" s="39">
        <v>6</v>
      </c>
      <c r="G9" s="39">
        <v>6</v>
      </c>
      <c r="H9" s="42">
        <f t="shared" si="0"/>
        <v>39</v>
      </c>
      <c r="I9" s="7"/>
    </row>
    <row r="10" spans="1:9" x14ac:dyDescent="0.2">
      <c r="A10" s="55" t="s">
        <v>27</v>
      </c>
      <c r="B10" s="55"/>
      <c r="C10" s="55"/>
      <c r="D10" s="39">
        <v>35</v>
      </c>
      <c r="E10" s="39">
        <v>45</v>
      </c>
      <c r="F10" s="39">
        <v>10</v>
      </c>
      <c r="G10" s="39">
        <v>10</v>
      </c>
      <c r="H10" s="42">
        <f t="shared" si="0"/>
        <v>65</v>
      </c>
      <c r="I10" s="7"/>
    </row>
    <row r="11" spans="1:9" x14ac:dyDescent="0.2">
      <c r="A11" s="55" t="s">
        <v>28</v>
      </c>
      <c r="B11" s="55"/>
      <c r="C11" s="55"/>
      <c r="D11" s="39">
        <v>35</v>
      </c>
      <c r="E11" s="39">
        <v>27</v>
      </c>
      <c r="F11" s="39">
        <v>6</v>
      </c>
      <c r="G11" s="39">
        <v>6</v>
      </c>
      <c r="H11" s="42">
        <f t="shared" si="0"/>
        <v>39</v>
      </c>
    </row>
    <row r="12" spans="1:9" x14ac:dyDescent="0.2">
      <c r="A12" s="55" t="s">
        <v>29</v>
      </c>
      <c r="B12" s="55"/>
      <c r="C12" s="55"/>
      <c r="D12" s="39">
        <v>35</v>
      </c>
      <c r="E12" s="39">
        <v>27</v>
      </c>
      <c r="F12" s="39">
        <v>2</v>
      </c>
      <c r="G12" s="39">
        <v>6</v>
      </c>
      <c r="H12" s="42">
        <f t="shared" si="0"/>
        <v>35</v>
      </c>
    </row>
    <row r="13" spans="1:9" x14ac:dyDescent="0.2">
      <c r="A13" s="55" t="s">
        <v>30</v>
      </c>
      <c r="B13" s="55"/>
      <c r="C13" s="55"/>
      <c r="D13" s="39">
        <v>35</v>
      </c>
      <c r="E13" s="39">
        <v>27</v>
      </c>
      <c r="F13" s="39">
        <v>6</v>
      </c>
      <c r="G13" s="39">
        <v>6</v>
      </c>
      <c r="H13" s="42">
        <f t="shared" si="0"/>
        <v>39</v>
      </c>
    </row>
    <row r="14" spans="1:9" x14ac:dyDescent="0.2">
      <c r="A14" s="55" t="s">
        <v>31</v>
      </c>
      <c r="B14" s="55"/>
      <c r="C14" s="55"/>
      <c r="D14" s="39">
        <v>35</v>
      </c>
      <c r="E14" s="39">
        <v>18</v>
      </c>
      <c r="F14" s="39">
        <v>8</v>
      </c>
      <c r="G14" s="39">
        <v>6</v>
      </c>
      <c r="H14" s="42">
        <f t="shared" si="0"/>
        <v>32</v>
      </c>
    </row>
    <row r="15" spans="1:9" x14ac:dyDescent="0.2">
      <c r="A15" s="55" t="s">
        <v>32</v>
      </c>
      <c r="B15" s="55"/>
      <c r="C15" s="55"/>
      <c r="D15" s="39">
        <v>35</v>
      </c>
      <c r="E15" s="39">
        <v>27</v>
      </c>
      <c r="F15" s="39">
        <v>2</v>
      </c>
      <c r="G15" s="39">
        <v>6</v>
      </c>
      <c r="H15" s="42">
        <f t="shared" si="0"/>
        <v>35</v>
      </c>
    </row>
    <row r="16" spans="1:9" x14ac:dyDescent="0.2">
      <c r="A16" s="55" t="s">
        <v>33</v>
      </c>
      <c r="B16" s="55"/>
      <c r="C16" s="55"/>
      <c r="D16" s="39">
        <v>35</v>
      </c>
      <c r="E16" s="39">
        <v>27</v>
      </c>
      <c r="F16" s="39">
        <v>6</v>
      </c>
      <c r="G16" s="39">
        <v>8</v>
      </c>
      <c r="H16" s="42">
        <f t="shared" si="0"/>
        <v>41</v>
      </c>
    </row>
    <row r="17" spans="1:8" x14ac:dyDescent="0.2">
      <c r="A17" s="55" t="s">
        <v>34</v>
      </c>
      <c r="B17" s="55"/>
      <c r="C17" s="55"/>
      <c r="D17" s="39">
        <v>35</v>
      </c>
      <c r="E17" s="39">
        <v>27</v>
      </c>
      <c r="F17" s="39">
        <v>2</v>
      </c>
      <c r="G17" s="39">
        <v>6</v>
      </c>
      <c r="H17" s="42">
        <f t="shared" si="0"/>
        <v>35</v>
      </c>
    </row>
    <row r="18" spans="1:8" x14ac:dyDescent="0.2">
      <c r="A18" s="55" t="s">
        <v>35</v>
      </c>
      <c r="B18" s="55"/>
      <c r="C18" s="55"/>
      <c r="D18" s="39">
        <v>35</v>
      </c>
      <c r="E18" s="39">
        <v>45</v>
      </c>
      <c r="F18" s="39">
        <v>10</v>
      </c>
      <c r="G18" s="39">
        <v>10</v>
      </c>
      <c r="H18" s="42">
        <f t="shared" si="0"/>
        <v>65</v>
      </c>
    </row>
    <row r="19" spans="1:8" x14ac:dyDescent="0.2">
      <c r="A19" s="55" t="s">
        <v>36</v>
      </c>
      <c r="B19" s="55"/>
      <c r="C19" s="55"/>
      <c r="D19" s="39">
        <v>35</v>
      </c>
      <c r="E19" s="39">
        <v>27</v>
      </c>
      <c r="F19" s="39">
        <v>6</v>
      </c>
      <c r="G19" s="39">
        <v>8</v>
      </c>
      <c r="H19" s="42">
        <f>SUM(E19:G19)</f>
        <v>41</v>
      </c>
    </row>
  </sheetData>
  <mergeCells count="17">
    <mergeCell ref="A13:C13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9:C19"/>
    <mergeCell ref="A14:C14"/>
    <mergeCell ref="A15:C15"/>
    <mergeCell ref="A16:C16"/>
    <mergeCell ref="A17:C17"/>
    <mergeCell ref="A18:C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R25" sqref="R25"/>
    </sheetView>
  </sheetViews>
  <sheetFormatPr defaultRowHeight="15" x14ac:dyDescent="0.2"/>
  <cols>
    <col min="1" max="1" width="33" style="13" customWidth="1"/>
    <col min="2" max="7" width="7.7109375" style="13" customWidth="1"/>
    <col min="8" max="9" width="7.5703125" style="13" customWidth="1"/>
    <col min="10" max="12" width="7.7109375" style="13" customWidth="1"/>
    <col min="13" max="16384" width="9.140625" style="13"/>
  </cols>
  <sheetData>
    <row r="1" spans="1:15" ht="15.75" x14ac:dyDescent="0.25">
      <c r="A1" s="10" t="s">
        <v>11</v>
      </c>
      <c r="B1" s="11"/>
      <c r="C1" s="10"/>
      <c r="D1" s="10"/>
      <c r="E1" s="10"/>
      <c r="F1" s="10"/>
      <c r="G1" s="10"/>
      <c r="H1" s="10"/>
      <c r="I1" s="12"/>
      <c r="J1" s="12"/>
    </row>
    <row r="2" spans="1:15" ht="6" customHeight="1" x14ac:dyDescent="0.25">
      <c r="A2" s="10"/>
      <c r="B2" s="11"/>
      <c r="C2" s="10"/>
      <c r="D2" s="10"/>
      <c r="E2" s="10"/>
      <c r="F2" s="10"/>
      <c r="G2" s="10"/>
      <c r="H2" s="10"/>
      <c r="I2" s="12"/>
      <c r="J2" s="12"/>
    </row>
    <row r="3" spans="1:15" ht="15.75" x14ac:dyDescent="0.25">
      <c r="A3" s="60" t="s">
        <v>37</v>
      </c>
      <c r="B3" s="60"/>
      <c r="C3" s="60"/>
      <c r="D3" s="60"/>
      <c r="E3" s="60"/>
      <c r="F3" s="60"/>
      <c r="G3" s="60"/>
      <c r="H3" s="60"/>
      <c r="I3" s="12"/>
      <c r="J3" s="12"/>
    </row>
    <row r="4" spans="1:15" x14ac:dyDescent="0.2">
      <c r="A4" s="11"/>
      <c r="B4" s="11"/>
      <c r="C4" s="11"/>
      <c r="D4" s="11"/>
      <c r="E4" s="11"/>
      <c r="F4" s="11"/>
      <c r="G4" s="14"/>
      <c r="H4" s="14"/>
      <c r="I4" s="15"/>
      <c r="J4" s="15"/>
    </row>
    <row r="5" spans="1:15" ht="15.75" x14ac:dyDescent="0.25">
      <c r="A5" s="13" t="s">
        <v>38</v>
      </c>
      <c r="G5" s="58" t="s">
        <v>17</v>
      </c>
      <c r="H5" s="58"/>
      <c r="I5" s="16"/>
      <c r="J5" s="17"/>
      <c r="K5" s="59" t="s">
        <v>18</v>
      </c>
      <c r="L5" s="59"/>
      <c r="M5" s="17"/>
      <c r="N5" s="58" t="s">
        <v>19</v>
      </c>
      <c r="O5" s="58"/>
    </row>
    <row r="6" spans="1:15" s="21" customFormat="1" ht="135" customHeight="1" x14ac:dyDescent="0.2">
      <c r="A6" s="18"/>
      <c r="B6" s="19" t="s">
        <v>2</v>
      </c>
      <c r="C6" s="19" t="s">
        <v>3</v>
      </c>
      <c r="D6" s="19" t="s">
        <v>4</v>
      </c>
      <c r="E6" s="19" t="s">
        <v>5</v>
      </c>
      <c r="F6" s="20" t="s">
        <v>39</v>
      </c>
      <c r="G6" s="19" t="s">
        <v>12</v>
      </c>
      <c r="H6" s="32" t="s">
        <v>13</v>
      </c>
      <c r="J6" s="20" t="str">
        <f>F6</f>
        <v>Evaluator 5</v>
      </c>
      <c r="K6" s="19" t="s">
        <v>15</v>
      </c>
      <c r="L6" s="32" t="s">
        <v>14</v>
      </c>
      <c r="N6" s="19" t="s">
        <v>1</v>
      </c>
      <c r="O6" s="32" t="s">
        <v>16</v>
      </c>
    </row>
    <row r="7" spans="1:15" ht="16.5" customHeight="1" x14ac:dyDescent="0.2">
      <c r="A7" s="29" t="str">
        <f>'Evaluator 5'!A4:D4</f>
        <v>Adams Enterprise USA</v>
      </c>
      <c r="B7" s="22">
        <f>'Evaluator 1'!H4</f>
        <v>13</v>
      </c>
      <c r="C7" s="22">
        <f>'Evaluator 2'!H4</f>
        <v>13</v>
      </c>
      <c r="D7" s="22">
        <f>'Evaluator 3'!H4</f>
        <v>26</v>
      </c>
      <c r="E7" s="22">
        <f>'Evaluator 4'!H4</f>
        <v>13</v>
      </c>
      <c r="F7" s="23">
        <f>'Evaluator 5'!H4</f>
        <v>13</v>
      </c>
      <c r="G7" s="22">
        <f>AVERAGE(B7:F7)</f>
        <v>15.6</v>
      </c>
      <c r="H7" s="33">
        <f>RANK(G7,$G$7:$G$22,0)</f>
        <v>16</v>
      </c>
      <c r="J7" s="25">
        <f>'Evaluator 5'!D4</f>
        <v>7</v>
      </c>
      <c r="K7" s="22">
        <f>AVERAGE(J7)</f>
        <v>7</v>
      </c>
      <c r="L7" s="33">
        <f>RANK(K7,$K$7:$K$22,0)</f>
        <v>16</v>
      </c>
      <c r="N7" s="26">
        <f>G7+K7</f>
        <v>22.6</v>
      </c>
      <c r="O7" s="33">
        <f>RANK(N7,$N$7:$N$22,0)</f>
        <v>16</v>
      </c>
    </row>
    <row r="8" spans="1:15" ht="16.5" customHeight="1" x14ac:dyDescent="0.2">
      <c r="A8" s="30" t="str">
        <f>'Evaluator 5'!A5:D5</f>
        <v>Allied</v>
      </c>
      <c r="B8" s="22">
        <f>'Evaluator 1'!H5</f>
        <v>41</v>
      </c>
      <c r="C8" s="22">
        <f>'Evaluator 2'!H5</f>
        <v>41</v>
      </c>
      <c r="D8" s="22">
        <f>'Evaluator 3'!H5</f>
        <v>45.5</v>
      </c>
      <c r="E8" s="22">
        <f>'Evaluator 4'!H5</f>
        <v>41</v>
      </c>
      <c r="F8" s="23">
        <f>'Evaluator 5'!H5</f>
        <v>32</v>
      </c>
      <c r="G8" s="24">
        <f>AVERAGE(B8:F8)</f>
        <v>40.1</v>
      </c>
      <c r="H8" s="33">
        <f t="shared" ref="H8:H22" si="0">RANK(G8,$G$7:$G$22,0)</f>
        <v>15</v>
      </c>
      <c r="J8" s="27">
        <f>'Evaluator 5'!D5</f>
        <v>35</v>
      </c>
      <c r="K8" s="24">
        <f>AVERAGE(J8)</f>
        <v>35</v>
      </c>
      <c r="L8" s="33">
        <f>RANK(K8,$K$7:$K$22,0)</f>
        <v>1</v>
      </c>
      <c r="N8" s="28">
        <f t="shared" ref="N8:N13" si="1">G8+K8</f>
        <v>75.099999999999994</v>
      </c>
      <c r="O8" s="33">
        <f t="shared" ref="O8:O22" si="2">RANK(N8,$N$7:$N$22,0)</f>
        <v>15</v>
      </c>
    </row>
    <row r="9" spans="1:15" ht="16.5" customHeight="1" x14ac:dyDescent="0.2">
      <c r="A9" s="30" t="str">
        <f>'Evaluator 5'!A6:D6</f>
        <v>Alltran</v>
      </c>
      <c r="B9" s="22">
        <f>'Evaluator 1'!H6</f>
        <v>60.300000000000004</v>
      </c>
      <c r="C9" s="22">
        <f>'Evaluator 2'!H6</f>
        <v>63</v>
      </c>
      <c r="D9" s="22">
        <f>'Evaluator 3'!H6</f>
        <v>58.099999999999994</v>
      </c>
      <c r="E9" s="22">
        <f>'Evaluator 4'!H6</f>
        <v>63</v>
      </c>
      <c r="F9" s="23">
        <f>'Evaluator 5'!H6</f>
        <v>65</v>
      </c>
      <c r="G9" s="24">
        <f>AVERAGE(B9:F9)</f>
        <v>61.879999999999995</v>
      </c>
      <c r="H9" s="33">
        <f t="shared" si="0"/>
        <v>3</v>
      </c>
      <c r="J9" s="27">
        <f>'Evaluator 5'!D6</f>
        <v>35</v>
      </c>
      <c r="K9" s="24">
        <f t="shared" ref="K9:K13" si="3">AVERAGE(J9)</f>
        <v>35</v>
      </c>
      <c r="L9" s="33">
        <f t="shared" ref="L9:L22" si="4">RANK(K9,$K$7:$K$22,0)</f>
        <v>1</v>
      </c>
      <c r="N9" s="28">
        <f t="shared" si="1"/>
        <v>96.88</v>
      </c>
      <c r="O9" s="33">
        <f t="shared" si="2"/>
        <v>3</v>
      </c>
    </row>
    <row r="10" spans="1:15" x14ac:dyDescent="0.2">
      <c r="A10" s="30" t="str">
        <f>'Evaluator 5'!A7:D7</f>
        <v>Coast Professional</v>
      </c>
      <c r="B10" s="22">
        <f>'Evaluator 1'!H7</f>
        <v>39</v>
      </c>
      <c r="C10" s="22">
        <f>'Evaluator 2'!H7</f>
        <v>39</v>
      </c>
      <c r="D10" s="22">
        <f>'Evaluator 3'!H7</f>
        <v>52.8</v>
      </c>
      <c r="E10" s="22">
        <f>'Evaluator 4'!H7</f>
        <v>39</v>
      </c>
      <c r="F10" s="23">
        <f>'Evaluator 5'!H7</f>
        <v>39</v>
      </c>
      <c r="G10" s="24">
        <f t="shared" ref="G10:G13" si="5">AVERAGE(B10:F10)</f>
        <v>41.760000000000005</v>
      </c>
      <c r="H10" s="33">
        <f t="shared" si="0"/>
        <v>14</v>
      </c>
      <c r="J10" s="27">
        <f>'Evaluator 5'!D7</f>
        <v>35</v>
      </c>
      <c r="K10" s="24">
        <f t="shared" si="3"/>
        <v>35</v>
      </c>
      <c r="L10" s="33">
        <f t="shared" si="4"/>
        <v>1</v>
      </c>
      <c r="N10" s="28">
        <f t="shared" si="1"/>
        <v>76.760000000000005</v>
      </c>
      <c r="O10" s="33">
        <f t="shared" si="2"/>
        <v>14</v>
      </c>
    </row>
    <row r="11" spans="1:15" x14ac:dyDescent="0.2">
      <c r="A11" s="30" t="str">
        <f>'Evaluator 5'!A8:D8</f>
        <v>ConServe</v>
      </c>
      <c r="B11" s="22">
        <f>'Evaluator 1'!H8</f>
        <v>46.5</v>
      </c>
      <c r="C11" s="22">
        <f>'Evaluator 2'!H8</f>
        <v>43</v>
      </c>
      <c r="D11" s="22">
        <f>'Evaluator 3'!H8</f>
        <v>52</v>
      </c>
      <c r="E11" s="22">
        <f>'Evaluator 4'!H8</f>
        <v>41</v>
      </c>
      <c r="F11" s="23">
        <f>'Evaluator 5'!H8</f>
        <v>50</v>
      </c>
      <c r="G11" s="24">
        <f t="shared" si="5"/>
        <v>46.5</v>
      </c>
      <c r="H11" s="33">
        <f t="shared" si="0"/>
        <v>6</v>
      </c>
      <c r="J11" s="27">
        <f>'Evaluator 5'!D8</f>
        <v>35</v>
      </c>
      <c r="K11" s="24">
        <f t="shared" si="3"/>
        <v>35</v>
      </c>
      <c r="L11" s="33">
        <f t="shared" si="4"/>
        <v>1</v>
      </c>
      <c r="N11" s="28">
        <f t="shared" si="1"/>
        <v>81.5</v>
      </c>
      <c r="O11" s="33">
        <f t="shared" si="2"/>
        <v>6</v>
      </c>
    </row>
    <row r="12" spans="1:15" x14ac:dyDescent="0.2">
      <c r="A12" s="30" t="str">
        <f>'Evaluator 5'!A9:D9</f>
        <v>Financial Management Systems</v>
      </c>
      <c r="B12" s="22">
        <f>'Evaluator 1'!H9</f>
        <v>45.5</v>
      </c>
      <c r="C12" s="22">
        <f>'Evaluator 2'!H9</f>
        <v>39</v>
      </c>
      <c r="D12" s="22">
        <f>'Evaluator 3'!H9</f>
        <v>51</v>
      </c>
      <c r="E12" s="22">
        <f>'Evaluator 4'!H9</f>
        <v>39</v>
      </c>
      <c r="F12" s="23">
        <f>'Evaluator 5'!H9</f>
        <v>39</v>
      </c>
      <c r="G12" s="24">
        <f t="shared" si="5"/>
        <v>42.7</v>
      </c>
      <c r="H12" s="33">
        <f t="shared" si="0"/>
        <v>12</v>
      </c>
      <c r="J12" s="27">
        <f>'Evaluator 5'!D9</f>
        <v>35</v>
      </c>
      <c r="K12" s="24">
        <f t="shared" si="3"/>
        <v>35</v>
      </c>
      <c r="L12" s="33">
        <f t="shared" si="4"/>
        <v>1</v>
      </c>
      <c r="N12" s="28">
        <f t="shared" si="1"/>
        <v>77.7</v>
      </c>
      <c r="O12" s="33">
        <f t="shared" si="2"/>
        <v>12</v>
      </c>
    </row>
    <row r="13" spans="1:15" x14ac:dyDescent="0.2">
      <c r="A13" s="30" t="str">
        <f>'Evaluator 5'!A10:D10</f>
        <v>General Revenue Corporation</v>
      </c>
      <c r="B13" s="22">
        <f>'Evaluator 1'!H10</f>
        <v>60.8</v>
      </c>
      <c r="C13" s="22">
        <f>'Evaluator 2'!H10</f>
        <v>65</v>
      </c>
      <c r="D13" s="22">
        <f>'Evaluator 3'!H10</f>
        <v>62.300000000000004</v>
      </c>
      <c r="E13" s="22">
        <f>'Evaluator 4'!H10</f>
        <v>65</v>
      </c>
      <c r="F13" s="23">
        <f>'Evaluator 5'!H10</f>
        <v>65</v>
      </c>
      <c r="G13" s="24">
        <f t="shared" si="5"/>
        <v>63.620000000000005</v>
      </c>
      <c r="H13" s="33">
        <f t="shared" si="0"/>
        <v>2</v>
      </c>
      <c r="J13" s="27">
        <f>'Evaluator 5'!D10</f>
        <v>35</v>
      </c>
      <c r="K13" s="24">
        <f t="shared" si="3"/>
        <v>35</v>
      </c>
      <c r="L13" s="33">
        <f t="shared" si="4"/>
        <v>1</v>
      </c>
      <c r="N13" s="28">
        <f t="shared" si="1"/>
        <v>98.62</v>
      </c>
      <c r="O13" s="33">
        <f t="shared" si="2"/>
        <v>2</v>
      </c>
    </row>
    <row r="14" spans="1:15" x14ac:dyDescent="0.2">
      <c r="A14" s="30" t="str">
        <f>'Evaluator 5'!A11:D11</f>
        <v>Immediate Credit Recovery</v>
      </c>
      <c r="B14" s="22">
        <f>'Evaluator 1'!H11</f>
        <v>46.4</v>
      </c>
      <c r="C14" s="22">
        <f>'Evaluator 2'!H11</f>
        <v>39</v>
      </c>
      <c r="D14" s="22">
        <f>'Evaluator 3'!H11</f>
        <v>52</v>
      </c>
      <c r="E14" s="22">
        <f>'Evaluator 4'!H11</f>
        <v>39</v>
      </c>
      <c r="F14" s="23">
        <f>'Evaluator 5'!H11</f>
        <v>39</v>
      </c>
      <c r="G14" s="24">
        <f t="shared" ref="G14:G22" si="6">AVERAGE(B14:F14)</f>
        <v>43.08</v>
      </c>
      <c r="H14" s="33">
        <f t="shared" si="0"/>
        <v>10</v>
      </c>
      <c r="J14" s="27">
        <f>'Evaluator 5'!D11</f>
        <v>35</v>
      </c>
      <c r="K14" s="24">
        <f t="shared" ref="K14:K22" si="7">AVERAGE(J14)</f>
        <v>35</v>
      </c>
      <c r="L14" s="33">
        <f t="shared" si="4"/>
        <v>1</v>
      </c>
      <c r="N14" s="28">
        <f t="shared" ref="N14:N22" si="8">G14+K14</f>
        <v>78.08</v>
      </c>
      <c r="O14" s="33">
        <f t="shared" si="2"/>
        <v>10</v>
      </c>
    </row>
    <row r="15" spans="1:15" x14ac:dyDescent="0.2">
      <c r="A15" s="30" t="str">
        <f>'Evaluator 5'!A12:D12</f>
        <v>Key Recovery</v>
      </c>
      <c r="B15" s="22">
        <f>'Evaluator 1'!H12</f>
        <v>51</v>
      </c>
      <c r="C15" s="22">
        <f>'Evaluator 2'!H12</f>
        <v>43</v>
      </c>
      <c r="D15" s="22">
        <f>'Evaluator 3'!H12</f>
        <v>51</v>
      </c>
      <c r="E15" s="22">
        <f>'Evaluator 4'!H12</f>
        <v>43</v>
      </c>
      <c r="F15" s="23">
        <f>'Evaluator 5'!H12</f>
        <v>35</v>
      </c>
      <c r="G15" s="24">
        <f t="shared" si="6"/>
        <v>44.6</v>
      </c>
      <c r="H15" s="33">
        <f t="shared" si="0"/>
        <v>7</v>
      </c>
      <c r="J15" s="27">
        <f>'Evaluator 5'!D12</f>
        <v>35</v>
      </c>
      <c r="K15" s="24">
        <f t="shared" si="7"/>
        <v>35</v>
      </c>
      <c r="L15" s="33">
        <f t="shared" si="4"/>
        <v>1</v>
      </c>
      <c r="N15" s="28">
        <f t="shared" si="8"/>
        <v>79.599999999999994</v>
      </c>
      <c r="O15" s="33">
        <f t="shared" si="2"/>
        <v>7</v>
      </c>
    </row>
    <row r="16" spans="1:15" x14ac:dyDescent="0.2">
      <c r="A16" s="30" t="str">
        <f>'Evaluator 5'!A13:D13</f>
        <v>National Credit Management</v>
      </c>
      <c r="B16" s="22">
        <f>'Evaluator 1'!H13</f>
        <v>39.4</v>
      </c>
      <c r="C16" s="22">
        <f>'Evaluator 2'!H13</f>
        <v>41</v>
      </c>
      <c r="D16" s="22">
        <f>'Evaluator 3'!H13</f>
        <v>52</v>
      </c>
      <c r="E16" s="22">
        <f>'Evaluator 4'!H13</f>
        <v>39</v>
      </c>
      <c r="F16" s="23">
        <f>'Evaluator 5'!H13</f>
        <v>39</v>
      </c>
      <c r="G16" s="24">
        <f t="shared" si="6"/>
        <v>42.08</v>
      </c>
      <c r="H16" s="33">
        <f t="shared" si="0"/>
        <v>13</v>
      </c>
      <c r="J16" s="27">
        <f>'Evaluator 5'!D13</f>
        <v>35</v>
      </c>
      <c r="K16" s="24">
        <f t="shared" si="7"/>
        <v>35</v>
      </c>
      <c r="L16" s="33">
        <f t="shared" si="4"/>
        <v>1</v>
      </c>
      <c r="N16" s="28">
        <f t="shared" si="8"/>
        <v>77.08</v>
      </c>
      <c r="O16" s="33">
        <f t="shared" si="2"/>
        <v>13</v>
      </c>
    </row>
    <row r="17" spans="1:15" x14ac:dyDescent="0.2">
      <c r="A17" s="30" t="str">
        <f>'Evaluator 5'!A14:D14</f>
        <v>National Enterprise Systems</v>
      </c>
      <c r="B17" s="22">
        <f>'Evaluator 1'!H14</f>
        <v>46.4</v>
      </c>
      <c r="C17" s="22">
        <f>'Evaluator 2'!H14</f>
        <v>43</v>
      </c>
      <c r="D17" s="22">
        <f>'Evaluator 3'!H14</f>
        <v>52</v>
      </c>
      <c r="E17" s="22">
        <f>'Evaluator 4'!H14</f>
        <v>43</v>
      </c>
      <c r="F17" s="23">
        <f>'Evaluator 5'!H14</f>
        <v>32</v>
      </c>
      <c r="G17" s="24">
        <f t="shared" si="6"/>
        <v>43.28</v>
      </c>
      <c r="H17" s="33">
        <f t="shared" si="0"/>
        <v>9</v>
      </c>
      <c r="J17" s="27">
        <f>'Evaluator 5'!D14</f>
        <v>35</v>
      </c>
      <c r="K17" s="24">
        <f t="shared" si="7"/>
        <v>35</v>
      </c>
      <c r="L17" s="33">
        <f t="shared" si="4"/>
        <v>1</v>
      </c>
      <c r="N17" s="28">
        <f t="shared" si="8"/>
        <v>78.28</v>
      </c>
      <c r="O17" s="33">
        <f t="shared" si="2"/>
        <v>9</v>
      </c>
    </row>
    <row r="18" spans="1:15" x14ac:dyDescent="0.2">
      <c r="A18" s="30" t="str">
        <f>'Evaluator 5'!A15:D15</f>
        <v>Reliant Capital Solutions</v>
      </c>
      <c r="B18" s="22">
        <f>'Evaluator 1'!H15</f>
        <v>42.8</v>
      </c>
      <c r="C18" s="22">
        <f>'Evaluator 2'!H15</f>
        <v>45</v>
      </c>
      <c r="D18" s="22">
        <f>'Evaluator 3'!H15</f>
        <v>52</v>
      </c>
      <c r="E18" s="22">
        <f>'Evaluator 4'!H15</f>
        <v>43</v>
      </c>
      <c r="F18" s="23">
        <f>'Evaluator 5'!H15</f>
        <v>35</v>
      </c>
      <c r="G18" s="24">
        <f t="shared" si="6"/>
        <v>43.56</v>
      </c>
      <c r="H18" s="33">
        <f t="shared" si="0"/>
        <v>8</v>
      </c>
      <c r="J18" s="27">
        <f>'Evaluator 5'!D15</f>
        <v>35</v>
      </c>
      <c r="K18" s="24">
        <f t="shared" si="7"/>
        <v>35</v>
      </c>
      <c r="L18" s="33">
        <f t="shared" si="4"/>
        <v>1</v>
      </c>
      <c r="N18" s="28">
        <f t="shared" si="8"/>
        <v>78.56</v>
      </c>
      <c r="O18" s="33">
        <f t="shared" si="2"/>
        <v>8</v>
      </c>
    </row>
    <row r="19" spans="1:15" x14ac:dyDescent="0.2">
      <c r="A19" s="30" t="str">
        <f>'Evaluator 5'!A16:D16</f>
        <v>S&amp;S Recovery</v>
      </c>
      <c r="B19" s="22">
        <f>'Evaluator 1'!H16</f>
        <v>55.099999999999994</v>
      </c>
      <c r="C19" s="22">
        <f>'Evaluator 2'!H16</f>
        <v>43</v>
      </c>
      <c r="D19" s="22">
        <f>'Evaluator 3'!H16</f>
        <v>52</v>
      </c>
      <c r="E19" s="22">
        <f>'Evaluator 4'!H16</f>
        <v>43</v>
      </c>
      <c r="F19" s="23">
        <f>'Evaluator 5'!H16</f>
        <v>41</v>
      </c>
      <c r="G19" s="24">
        <f t="shared" si="6"/>
        <v>46.82</v>
      </c>
      <c r="H19" s="33">
        <f t="shared" si="0"/>
        <v>5</v>
      </c>
      <c r="J19" s="27">
        <f>'Evaluator 5'!D16</f>
        <v>35</v>
      </c>
      <c r="K19" s="24">
        <f t="shared" si="7"/>
        <v>35</v>
      </c>
      <c r="L19" s="33">
        <f t="shared" si="4"/>
        <v>1</v>
      </c>
      <c r="N19" s="28">
        <f t="shared" si="8"/>
        <v>81.819999999999993</v>
      </c>
      <c r="O19" s="33">
        <f t="shared" si="2"/>
        <v>5</v>
      </c>
    </row>
    <row r="20" spans="1:15" x14ac:dyDescent="0.2">
      <c r="A20" s="30" t="str">
        <f>'Evaluator 5'!A17:D17</f>
        <v>Todd, Bremer, London</v>
      </c>
      <c r="B20" s="22">
        <f>'Evaluator 1'!H17</f>
        <v>45.5</v>
      </c>
      <c r="C20" s="22">
        <f>'Evaluator 2'!H17</f>
        <v>43</v>
      </c>
      <c r="D20" s="22">
        <f>'Evaluator 3'!H17</f>
        <v>48.199999999999996</v>
      </c>
      <c r="E20" s="22">
        <f>'Evaluator 4'!H17</f>
        <v>43</v>
      </c>
      <c r="F20" s="23">
        <f>'Evaluator 5'!H17</f>
        <v>35</v>
      </c>
      <c r="G20" s="24">
        <f t="shared" si="6"/>
        <v>42.94</v>
      </c>
      <c r="H20" s="33">
        <f t="shared" si="0"/>
        <v>11</v>
      </c>
      <c r="J20" s="27">
        <f>'Evaluator 5'!D17</f>
        <v>35</v>
      </c>
      <c r="K20" s="24">
        <f t="shared" si="7"/>
        <v>35</v>
      </c>
      <c r="L20" s="33">
        <f t="shared" si="4"/>
        <v>1</v>
      </c>
      <c r="N20" s="28">
        <f t="shared" si="8"/>
        <v>77.94</v>
      </c>
      <c r="O20" s="33">
        <f t="shared" si="2"/>
        <v>11</v>
      </c>
    </row>
    <row r="21" spans="1:15" ht="15.75" x14ac:dyDescent="0.25">
      <c r="A21" s="30" t="str">
        <f>'Evaluator 5'!A18:D18</f>
        <v>Williams &amp; Fudge</v>
      </c>
      <c r="B21" s="22">
        <f>'Evaluator 1'!H18</f>
        <v>60.8</v>
      </c>
      <c r="C21" s="22">
        <f>'Evaluator 2'!H18</f>
        <v>65</v>
      </c>
      <c r="D21" s="22">
        <f>'Evaluator 3'!H18</f>
        <v>63.199999999999996</v>
      </c>
      <c r="E21" s="22">
        <f>'Evaluator 4'!H18</f>
        <v>65</v>
      </c>
      <c r="F21" s="23">
        <f>'Evaluator 5'!H18</f>
        <v>65</v>
      </c>
      <c r="G21" s="24">
        <f t="shared" si="6"/>
        <v>63.8</v>
      </c>
      <c r="H21" s="33">
        <f t="shared" si="0"/>
        <v>1</v>
      </c>
      <c r="J21" s="27">
        <f>'Evaluator 5'!D18</f>
        <v>35</v>
      </c>
      <c r="K21" s="24">
        <f t="shared" si="7"/>
        <v>35</v>
      </c>
      <c r="L21" s="33">
        <f t="shared" si="4"/>
        <v>1</v>
      </c>
      <c r="N21" s="28">
        <f t="shared" si="8"/>
        <v>98.8</v>
      </c>
      <c r="O21" s="34">
        <f t="shared" si="2"/>
        <v>1</v>
      </c>
    </row>
    <row r="22" spans="1:15" x14ac:dyDescent="0.2">
      <c r="A22" s="30" t="str">
        <f>'Evaluator 5'!A19:D19</f>
        <v>Windham</v>
      </c>
      <c r="B22" s="22">
        <f>'Evaluator 1'!H19</f>
        <v>41.8</v>
      </c>
      <c r="C22" s="22">
        <f>'Evaluator 2'!H19</f>
        <v>50</v>
      </c>
      <c r="D22" s="22">
        <f>'Evaluator 3'!H19</f>
        <v>53.800000000000004</v>
      </c>
      <c r="E22" s="22">
        <f>'Evaluator 4'!H19</f>
        <v>50</v>
      </c>
      <c r="F22" s="23">
        <f>'Evaluator 5'!H19</f>
        <v>41</v>
      </c>
      <c r="G22" s="24">
        <f t="shared" si="6"/>
        <v>47.32</v>
      </c>
      <c r="H22" s="33">
        <f t="shared" si="0"/>
        <v>4</v>
      </c>
      <c r="J22" s="27">
        <f>'Evaluator 5'!D19</f>
        <v>35</v>
      </c>
      <c r="K22" s="24">
        <f t="shared" si="7"/>
        <v>35</v>
      </c>
      <c r="L22" s="33">
        <f t="shared" si="4"/>
        <v>1</v>
      </c>
      <c r="N22" s="28">
        <f t="shared" si="8"/>
        <v>82.32</v>
      </c>
      <c r="O22" s="33">
        <f t="shared" si="2"/>
        <v>4</v>
      </c>
    </row>
    <row r="30" spans="1:15" x14ac:dyDescent="0.2">
      <c r="A30" s="31" t="s">
        <v>20</v>
      </c>
    </row>
    <row r="31" spans="1:15" x14ac:dyDescent="0.2">
      <c r="A31" s="31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4"/>
  <sheetViews>
    <sheetView topLeftCell="A22" zoomScaleNormal="100" workbookViewId="0">
      <selection activeCell="F49" sqref="F49"/>
    </sheetView>
  </sheetViews>
  <sheetFormatPr defaultRowHeight="12.75" x14ac:dyDescent="0.2"/>
  <cols>
    <col min="1" max="1" width="26.140625" style="63" customWidth="1"/>
    <col min="2" max="2" width="12.85546875" style="63" customWidth="1"/>
    <col min="3" max="3" width="8.7109375" style="63" customWidth="1"/>
    <col min="4" max="4" width="11.140625" style="63" customWidth="1"/>
    <col min="5" max="5" width="9.5703125" style="63" customWidth="1"/>
    <col min="6" max="6" width="12.140625" style="63" customWidth="1"/>
    <col min="7" max="13" width="9.5703125" style="63" customWidth="1"/>
    <col min="14" max="16384" width="9.140625" style="63"/>
  </cols>
  <sheetData>
    <row r="1" spans="1:10" ht="15.75" customHeight="1" x14ac:dyDescent="0.25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5.75" x14ac:dyDescent="0.25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x14ac:dyDescent="0.2">
      <c r="A3" s="66" t="s">
        <v>42</v>
      </c>
      <c r="B3" s="67"/>
      <c r="C3" s="67"/>
      <c r="D3" s="67"/>
    </row>
    <row r="4" spans="1:10" ht="15" customHeight="1" x14ac:dyDescent="0.2">
      <c r="A4" s="66" t="s">
        <v>43</v>
      </c>
      <c r="B4" s="68" t="s">
        <v>44</v>
      </c>
      <c r="C4" s="68"/>
      <c r="D4" s="68"/>
      <c r="E4" s="69"/>
    </row>
    <row r="5" spans="1:10" ht="18" customHeight="1" x14ac:dyDescent="0.25">
      <c r="A5" s="70" t="s">
        <v>45</v>
      </c>
      <c r="D5" s="71"/>
      <c r="E5" s="69"/>
    </row>
    <row r="6" spans="1:10" ht="27.75" customHeight="1" x14ac:dyDescent="0.25">
      <c r="A6" s="70"/>
      <c r="B6" s="72"/>
      <c r="D6" s="71"/>
      <c r="E6" s="69"/>
    </row>
    <row r="7" spans="1:10" ht="15" customHeight="1" x14ac:dyDescent="0.2"/>
    <row r="8" spans="1:10" ht="15" customHeight="1" x14ac:dyDescent="0.2"/>
    <row r="9" spans="1:10" ht="15" customHeight="1" x14ac:dyDescent="0.25">
      <c r="B9" s="73"/>
    </row>
    <row r="10" spans="1:10" ht="15" customHeight="1" x14ac:dyDescent="0.25">
      <c r="B10" s="73"/>
    </row>
    <row r="11" spans="1:10" ht="15" customHeight="1" x14ac:dyDescent="0.25">
      <c r="B11" s="73"/>
    </row>
    <row r="12" spans="1:10" ht="15" customHeight="1" x14ac:dyDescent="0.25">
      <c r="B12" s="73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74" customFormat="1" ht="13.5" thickBot="1" x14ac:dyDescent="0.25">
      <c r="B17" s="75" t="s">
        <v>46</v>
      </c>
      <c r="C17" s="76"/>
      <c r="D17" s="77"/>
      <c r="E17" s="75" t="s">
        <v>47</v>
      </c>
      <c r="F17" s="76"/>
      <c r="G17" s="77"/>
      <c r="H17" s="75" t="s">
        <v>48</v>
      </c>
      <c r="I17" s="76"/>
      <c r="J17" s="77"/>
      <c r="K17" s="75" t="s">
        <v>49</v>
      </c>
      <c r="L17" s="76"/>
      <c r="M17" s="77"/>
    </row>
    <row r="18" spans="1:13" s="74" customFormat="1" ht="163.5" customHeight="1" x14ac:dyDescent="0.2">
      <c r="B18" s="78" t="s">
        <v>56</v>
      </c>
      <c r="C18" s="79"/>
      <c r="D18" s="80"/>
      <c r="E18" s="81" t="s">
        <v>50</v>
      </c>
      <c r="F18" s="79"/>
      <c r="G18" s="80"/>
      <c r="H18" s="81" t="s">
        <v>51</v>
      </c>
      <c r="I18" s="79"/>
      <c r="J18" s="80"/>
      <c r="K18" s="81" t="s">
        <v>52</v>
      </c>
      <c r="L18" s="79"/>
      <c r="M18" s="80"/>
    </row>
    <row r="19" spans="1:13" s="86" customFormat="1" ht="11.25" customHeight="1" x14ac:dyDescent="0.2">
      <c r="A19" s="82"/>
      <c r="B19" s="83" t="s">
        <v>53</v>
      </c>
      <c r="C19" s="84"/>
      <c r="D19" s="85"/>
      <c r="E19" s="83" t="s">
        <v>53</v>
      </c>
      <c r="F19" s="84"/>
      <c r="G19" s="85"/>
      <c r="H19" s="83" t="s">
        <v>53</v>
      </c>
      <c r="I19" s="84"/>
      <c r="J19" s="85"/>
      <c r="K19" s="83" t="s">
        <v>53</v>
      </c>
      <c r="L19" s="84"/>
      <c r="M19" s="85"/>
    </row>
    <row r="20" spans="1:13" s="86" customFormat="1" x14ac:dyDescent="0.2">
      <c r="A20" s="87" t="s">
        <v>21</v>
      </c>
      <c r="B20" s="88"/>
      <c r="C20" s="89"/>
      <c r="D20" s="90"/>
      <c r="E20" s="88"/>
      <c r="F20" s="89"/>
      <c r="G20" s="90"/>
      <c r="H20" s="88"/>
      <c r="I20" s="89"/>
      <c r="J20" s="90"/>
      <c r="K20" s="88"/>
      <c r="L20" s="89"/>
      <c r="M20" s="90"/>
    </row>
    <row r="21" spans="1:13" s="86" customFormat="1" x14ac:dyDescent="0.2">
      <c r="A21" s="91" t="s">
        <v>22</v>
      </c>
      <c r="B21" s="92"/>
      <c r="C21" s="93"/>
      <c r="D21" s="94"/>
      <c r="E21" s="92"/>
      <c r="F21" s="93"/>
      <c r="G21" s="94"/>
      <c r="H21" s="92"/>
      <c r="I21" s="93"/>
      <c r="J21" s="94"/>
      <c r="K21" s="92"/>
      <c r="L21" s="93"/>
      <c r="M21" s="94"/>
    </row>
    <row r="22" spans="1:13" s="86" customFormat="1" x14ac:dyDescent="0.2">
      <c r="A22" s="91" t="s">
        <v>23</v>
      </c>
      <c r="B22" s="92"/>
      <c r="C22" s="93"/>
      <c r="D22" s="94"/>
      <c r="E22" s="92"/>
      <c r="F22" s="93"/>
      <c r="G22" s="94"/>
      <c r="H22" s="92"/>
      <c r="I22" s="93"/>
      <c r="J22" s="94"/>
      <c r="K22" s="92"/>
      <c r="L22" s="93"/>
      <c r="M22" s="94"/>
    </row>
    <row r="23" spans="1:13" s="86" customFormat="1" x14ac:dyDescent="0.2">
      <c r="A23" s="91" t="s">
        <v>24</v>
      </c>
      <c r="B23" s="92"/>
      <c r="C23" s="93"/>
      <c r="D23" s="94"/>
      <c r="E23" s="92"/>
      <c r="F23" s="93"/>
      <c r="G23" s="94"/>
      <c r="H23" s="92"/>
      <c r="I23" s="93"/>
      <c r="J23" s="94"/>
      <c r="K23" s="92"/>
      <c r="L23" s="93"/>
      <c r="M23" s="94"/>
    </row>
    <row r="24" spans="1:13" s="86" customFormat="1" x14ac:dyDescent="0.2">
      <c r="A24" s="91" t="s">
        <v>25</v>
      </c>
      <c r="B24" s="92"/>
      <c r="C24" s="93"/>
      <c r="D24" s="94"/>
      <c r="E24" s="92"/>
      <c r="F24" s="93"/>
      <c r="G24" s="94"/>
      <c r="H24" s="92"/>
      <c r="I24" s="93"/>
      <c r="J24" s="94"/>
      <c r="K24" s="92"/>
      <c r="L24" s="93"/>
      <c r="M24" s="94"/>
    </row>
    <row r="25" spans="1:13" s="86" customFormat="1" ht="24" x14ac:dyDescent="0.2">
      <c r="A25" s="91" t="s">
        <v>26</v>
      </c>
      <c r="B25" s="92"/>
      <c r="C25" s="93"/>
      <c r="D25" s="94"/>
      <c r="E25" s="92"/>
      <c r="F25" s="93"/>
      <c r="G25" s="94"/>
      <c r="H25" s="92"/>
      <c r="I25" s="93"/>
      <c r="J25" s="94"/>
      <c r="K25" s="92"/>
      <c r="L25" s="93"/>
      <c r="M25" s="94"/>
    </row>
    <row r="26" spans="1:13" s="86" customFormat="1" x14ac:dyDescent="0.2">
      <c r="A26" s="91" t="s">
        <v>27</v>
      </c>
      <c r="B26" s="92"/>
      <c r="C26" s="93"/>
      <c r="D26" s="94"/>
      <c r="E26" s="92"/>
      <c r="F26" s="93"/>
      <c r="G26" s="94"/>
      <c r="H26" s="92"/>
      <c r="I26" s="93"/>
      <c r="J26" s="94"/>
      <c r="K26" s="92"/>
      <c r="L26" s="93"/>
      <c r="M26" s="94"/>
    </row>
    <row r="27" spans="1:13" s="86" customFormat="1" x14ac:dyDescent="0.2">
      <c r="A27" s="91" t="s">
        <v>28</v>
      </c>
      <c r="B27" s="92"/>
      <c r="C27" s="93"/>
      <c r="D27" s="94"/>
      <c r="E27" s="92"/>
      <c r="F27" s="93"/>
      <c r="G27" s="94"/>
      <c r="H27" s="92"/>
      <c r="I27" s="93"/>
      <c r="J27" s="94"/>
      <c r="K27" s="92"/>
      <c r="L27" s="93"/>
      <c r="M27" s="94"/>
    </row>
    <row r="28" spans="1:13" s="86" customFormat="1" x14ac:dyDescent="0.2">
      <c r="A28" s="91" t="s">
        <v>29</v>
      </c>
      <c r="B28" s="92"/>
      <c r="C28" s="93"/>
      <c r="D28" s="94"/>
      <c r="E28" s="92"/>
      <c r="F28" s="93"/>
      <c r="G28" s="94"/>
      <c r="H28" s="92"/>
      <c r="I28" s="93"/>
      <c r="J28" s="94"/>
      <c r="K28" s="92"/>
      <c r="L28" s="93"/>
      <c r="M28" s="94"/>
    </row>
    <row r="29" spans="1:13" s="86" customFormat="1" x14ac:dyDescent="0.2">
      <c r="A29" s="91" t="s">
        <v>30</v>
      </c>
      <c r="B29" s="92"/>
      <c r="C29" s="93"/>
      <c r="D29" s="94"/>
      <c r="E29" s="92"/>
      <c r="F29" s="93"/>
      <c r="G29" s="94"/>
      <c r="H29" s="92"/>
      <c r="I29" s="93"/>
      <c r="J29" s="94"/>
      <c r="K29" s="92"/>
      <c r="L29" s="93"/>
      <c r="M29" s="94"/>
    </row>
    <row r="30" spans="1:13" s="86" customFormat="1" x14ac:dyDescent="0.2">
      <c r="A30" s="91" t="s">
        <v>31</v>
      </c>
      <c r="B30" s="92"/>
      <c r="C30" s="93"/>
      <c r="D30" s="94"/>
      <c r="E30" s="92"/>
      <c r="F30" s="93"/>
      <c r="G30" s="94"/>
      <c r="H30" s="92"/>
      <c r="I30" s="93"/>
      <c r="J30" s="94"/>
      <c r="K30" s="92"/>
      <c r="L30" s="93"/>
      <c r="M30" s="94"/>
    </row>
    <row r="31" spans="1:13" s="86" customFormat="1" x14ac:dyDescent="0.2">
      <c r="A31" s="91" t="s">
        <v>32</v>
      </c>
      <c r="B31" s="92"/>
      <c r="C31" s="93"/>
      <c r="D31" s="94"/>
      <c r="E31" s="92"/>
      <c r="F31" s="93"/>
      <c r="G31" s="94"/>
      <c r="H31" s="92"/>
      <c r="I31" s="93"/>
      <c r="J31" s="94"/>
      <c r="K31" s="92"/>
      <c r="L31" s="93"/>
      <c r="M31" s="94"/>
    </row>
    <row r="32" spans="1:13" s="86" customFormat="1" x14ac:dyDescent="0.2">
      <c r="A32" s="91" t="s">
        <v>33</v>
      </c>
      <c r="B32" s="92"/>
      <c r="C32" s="93"/>
      <c r="D32" s="94"/>
      <c r="E32" s="92"/>
      <c r="F32" s="93"/>
      <c r="G32" s="94"/>
      <c r="H32" s="92"/>
      <c r="I32" s="93"/>
      <c r="J32" s="94"/>
      <c r="K32" s="92"/>
      <c r="L32" s="93"/>
      <c r="M32" s="94"/>
    </row>
    <row r="33" spans="1:13" s="86" customFormat="1" x14ac:dyDescent="0.2">
      <c r="A33" s="91" t="s">
        <v>34</v>
      </c>
      <c r="B33" s="92"/>
      <c r="C33" s="93"/>
      <c r="D33" s="94"/>
      <c r="E33" s="92"/>
      <c r="F33" s="93"/>
      <c r="G33" s="94"/>
      <c r="H33" s="92"/>
      <c r="I33" s="93"/>
      <c r="J33" s="94"/>
      <c r="K33" s="92"/>
      <c r="L33" s="93"/>
      <c r="M33" s="94"/>
    </row>
    <row r="34" spans="1:13" s="86" customFormat="1" x14ac:dyDescent="0.2">
      <c r="A34" s="91" t="s">
        <v>35</v>
      </c>
      <c r="B34" s="92"/>
      <c r="C34" s="93"/>
      <c r="D34" s="94"/>
      <c r="E34" s="92"/>
      <c r="F34" s="93"/>
      <c r="G34" s="94"/>
      <c r="H34" s="92"/>
      <c r="I34" s="93"/>
      <c r="J34" s="94"/>
      <c r="K34" s="92"/>
      <c r="L34" s="93"/>
      <c r="M34" s="94"/>
    </row>
    <row r="35" spans="1:13" ht="13.5" thickBot="1" x14ac:dyDescent="0.25">
      <c r="A35" s="95" t="s">
        <v>36</v>
      </c>
      <c r="B35" s="96"/>
      <c r="C35" s="97"/>
      <c r="D35" s="98"/>
      <c r="E35" s="96"/>
      <c r="F35" s="97"/>
      <c r="G35" s="98"/>
      <c r="H35" s="96"/>
      <c r="I35" s="97"/>
      <c r="J35" s="98"/>
      <c r="K35" s="96"/>
      <c r="L35" s="97"/>
      <c r="M35" s="98"/>
    </row>
    <row r="36" spans="1:13" s="100" customFormat="1" ht="7.5" customHeight="1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3" s="101" customFormat="1" ht="6.75" customHeight="1" x14ac:dyDescent="0.2"/>
    <row r="39" spans="1:13" x14ac:dyDescent="0.2">
      <c r="A39" s="102"/>
      <c r="G39" s="103"/>
      <c r="H39" s="103"/>
    </row>
    <row r="40" spans="1:13" x14ac:dyDescent="0.2">
      <c r="A40" s="104" t="s">
        <v>54</v>
      </c>
      <c r="G40" s="103"/>
      <c r="H40" s="103"/>
      <c r="I40" s="103"/>
      <c r="J40" s="103"/>
    </row>
    <row r="41" spans="1:13" ht="15" x14ac:dyDescent="0.25">
      <c r="A41" s="105"/>
      <c r="B41" s="105"/>
      <c r="C41" s="73"/>
      <c r="D41" s="106"/>
      <c r="G41" s="103"/>
      <c r="H41" s="103"/>
      <c r="I41" s="103"/>
      <c r="J41" s="103"/>
    </row>
    <row r="42" spans="1:13" ht="15" x14ac:dyDescent="0.25">
      <c r="A42" s="105"/>
      <c r="B42" s="105"/>
      <c r="C42" s="73"/>
      <c r="D42" s="106"/>
      <c r="G42" s="103"/>
      <c r="H42" s="103"/>
      <c r="I42" s="103"/>
      <c r="J42" s="103"/>
    </row>
    <row r="43" spans="1:13" ht="15" x14ac:dyDescent="0.25">
      <c r="A43" s="105"/>
      <c r="B43" s="105"/>
      <c r="C43" s="73"/>
      <c r="D43" s="106"/>
      <c r="G43" s="103"/>
      <c r="H43" s="103"/>
      <c r="I43" s="103"/>
      <c r="J43" s="103"/>
    </row>
    <row r="44" spans="1:13" ht="15" x14ac:dyDescent="0.25">
      <c r="A44" s="105"/>
      <c r="B44" s="105"/>
      <c r="C44" s="73"/>
      <c r="D44" s="106"/>
      <c r="G44" s="103"/>
      <c r="H44" s="103"/>
      <c r="I44" s="103"/>
      <c r="J44" s="103"/>
    </row>
    <row r="45" spans="1:13" ht="15" x14ac:dyDescent="0.25">
      <c r="A45" s="105"/>
      <c r="B45" s="105"/>
      <c r="C45" s="73"/>
      <c r="D45" s="106"/>
      <c r="G45" s="103"/>
      <c r="H45" s="103"/>
      <c r="I45" s="103"/>
      <c r="J45" s="103"/>
    </row>
    <row r="46" spans="1:13" x14ac:dyDescent="0.2">
      <c r="G46" s="103"/>
      <c r="H46" s="103"/>
      <c r="I46" s="103"/>
      <c r="J46" s="103"/>
    </row>
    <row r="47" spans="1:13" x14ac:dyDescent="0.2">
      <c r="G47" s="103"/>
      <c r="H47" s="103"/>
      <c r="I47" s="103"/>
      <c r="J47" s="103"/>
    </row>
    <row r="48" spans="1:13" x14ac:dyDescent="0.2">
      <c r="I48" s="103"/>
      <c r="J48" s="103"/>
      <c r="K48" s="103"/>
      <c r="L48" s="103"/>
    </row>
    <row r="49" spans="1:13" x14ac:dyDescent="0.2">
      <c r="I49" s="103"/>
      <c r="J49" s="103"/>
      <c r="K49" s="103"/>
      <c r="L49" s="103"/>
      <c r="M49" s="103"/>
    </row>
    <row r="50" spans="1:13" x14ac:dyDescent="0.2">
      <c r="L50" s="103"/>
      <c r="M50" s="103"/>
    </row>
    <row r="51" spans="1:13" x14ac:dyDescent="0.2">
      <c r="L51" s="103"/>
      <c r="M51" s="103"/>
    </row>
    <row r="52" spans="1:13" x14ac:dyDescent="0.2">
      <c r="L52" s="103"/>
      <c r="M52" s="103"/>
    </row>
    <row r="53" spans="1:13" x14ac:dyDescent="0.2">
      <c r="L53" s="103"/>
      <c r="M53" s="103"/>
    </row>
    <row r="64" spans="1:13" x14ac:dyDescent="0.2">
      <c r="A64" s="107" t="s">
        <v>55</v>
      </c>
    </row>
  </sheetData>
  <mergeCells count="80">
    <mergeCell ref="B34:D34"/>
    <mergeCell ref="E34:G34"/>
    <mergeCell ref="H34:J34"/>
    <mergeCell ref="K34:M34"/>
    <mergeCell ref="B35:D35"/>
    <mergeCell ref="E35:G35"/>
    <mergeCell ref="H35:J35"/>
    <mergeCell ref="K35:M35"/>
    <mergeCell ref="B32:D32"/>
    <mergeCell ref="E32:G32"/>
    <mergeCell ref="H32:J32"/>
    <mergeCell ref="K32:M32"/>
    <mergeCell ref="B33:D33"/>
    <mergeCell ref="E33:G33"/>
    <mergeCell ref="H33:J33"/>
    <mergeCell ref="K33:M33"/>
    <mergeCell ref="B30:D30"/>
    <mergeCell ref="E30:G30"/>
    <mergeCell ref="H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D29"/>
    <mergeCell ref="E29:G29"/>
    <mergeCell ref="H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6</xdr:col>
                    <xdr:colOff>28575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2020-03-17T20:36:21Z</dcterms:modified>
</cp:coreProperties>
</file>